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ttis\Desktop\ALBO BENEFICIARI\"/>
    </mc:Choice>
  </mc:AlternateContent>
  <bookViews>
    <workbookView xWindow="0" yWindow="0" windowWidth="25200" windowHeight="11685"/>
  </bookViews>
  <sheets>
    <sheet name="RAGIONERIA" sheetId="1" r:id="rId1"/>
    <sheet name="RETTE SOCIALE" sheetId="2" r:id="rId2"/>
  </sheets>
  <definedNames>
    <definedName name="_xlnm._FilterDatabase" localSheetId="0" hidden="1">RAGIONERIA!$A$1:$R$419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6" i="1" l="1"/>
  <c r="C32" i="2" l="1"/>
  <c r="C31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E420" i="1"/>
  <c r="E416" i="1"/>
  <c r="E414" i="1"/>
  <c r="E412" i="1"/>
  <c r="E410" i="1"/>
  <c r="E407" i="1"/>
  <c r="E405" i="1"/>
  <c r="E401" i="1"/>
  <c r="E399" i="1"/>
  <c r="E395" i="1"/>
  <c r="E385" i="1"/>
  <c r="E381" i="1"/>
  <c r="E377" i="1"/>
  <c r="E375" i="1"/>
  <c r="E373" i="1"/>
  <c r="E370" i="1"/>
  <c r="E368" i="1"/>
  <c r="E366" i="1"/>
  <c r="E364" i="1"/>
  <c r="E359" i="1"/>
  <c r="E357" i="1"/>
  <c r="E352" i="1"/>
  <c r="E350" i="1"/>
  <c r="E348" i="1"/>
  <c r="E346" i="1"/>
  <c r="E342" i="1"/>
  <c r="E340" i="1"/>
  <c r="E336" i="1"/>
  <c r="E334" i="1"/>
  <c r="E332" i="1"/>
  <c r="E330" i="1"/>
  <c r="E328" i="1"/>
  <c r="E321" i="1"/>
  <c r="E319" i="1"/>
  <c r="E305" i="1"/>
  <c r="E303" i="1"/>
  <c r="E301" i="1"/>
  <c r="E299" i="1"/>
  <c r="E297" i="1"/>
  <c r="E294" i="1"/>
  <c r="E292" i="1"/>
  <c r="E289" i="1"/>
  <c r="E287" i="1"/>
  <c r="E285" i="1"/>
  <c r="E283" i="1"/>
  <c r="E276" i="1"/>
  <c r="E273" i="1"/>
  <c r="E271" i="1"/>
  <c r="E262" i="1"/>
  <c r="E260" i="1"/>
  <c r="E255" i="1"/>
  <c r="E253" i="1"/>
  <c r="E251" i="1"/>
  <c r="E246" i="1"/>
  <c r="E244" i="1"/>
  <c r="E242" i="1"/>
  <c r="E240" i="1"/>
  <c r="E237" i="1"/>
  <c r="E234" i="1"/>
  <c r="E232" i="1"/>
  <c r="E230" i="1"/>
  <c r="E228" i="1"/>
  <c r="E226" i="1"/>
  <c r="E219" i="1"/>
  <c r="E217" i="1"/>
  <c r="E206" i="1"/>
  <c r="E204" i="1"/>
  <c r="E199" i="1"/>
  <c r="E194" i="1"/>
  <c r="E192" i="1"/>
  <c r="E189" i="1"/>
  <c r="E187" i="1"/>
  <c r="E185" i="1"/>
  <c r="E183" i="1"/>
  <c r="E180" i="1"/>
  <c r="E178" i="1"/>
  <c r="E168" i="1"/>
  <c r="E165" i="1"/>
  <c r="E163" i="1"/>
  <c r="E161" i="1"/>
  <c r="E159" i="1"/>
  <c r="E155" i="1"/>
  <c r="E153" i="1"/>
  <c r="E151" i="1"/>
  <c r="E138" i="1"/>
  <c r="E135" i="1"/>
  <c r="E133" i="1"/>
  <c r="E131" i="1"/>
  <c r="E129" i="1"/>
  <c r="E127" i="1"/>
  <c r="E122" i="1"/>
  <c r="E120" i="1"/>
  <c r="E118" i="1"/>
  <c r="E116" i="1"/>
  <c r="E114" i="1"/>
  <c r="E112" i="1"/>
  <c r="E107" i="1"/>
  <c r="E105" i="1"/>
  <c r="E103" i="1"/>
  <c r="E101" i="1"/>
  <c r="E99" i="1"/>
  <c r="E97" i="1"/>
  <c r="E95" i="1"/>
  <c r="E93" i="1"/>
  <c r="E91" i="1"/>
  <c r="E89" i="1"/>
  <c r="E87" i="1"/>
  <c r="E85" i="1"/>
  <c r="E83" i="1"/>
  <c r="E81" i="1"/>
  <c r="E79" i="1"/>
  <c r="E77" i="1"/>
  <c r="E75" i="1"/>
  <c r="E73" i="1"/>
  <c r="E71" i="1"/>
  <c r="E65" i="1"/>
  <c r="E63" i="1"/>
  <c r="E61" i="1"/>
  <c r="E51" i="1"/>
  <c r="E48" i="1"/>
  <c r="E46" i="1"/>
  <c r="E44" i="1"/>
  <c r="E40" i="1"/>
  <c r="E38" i="1"/>
  <c r="E32" i="1"/>
  <c r="E30" i="1"/>
  <c r="E28" i="1"/>
  <c r="E16" i="1"/>
  <c r="E14" i="1"/>
  <c r="E8" i="1"/>
  <c r="E6" i="1"/>
  <c r="E5661" i="1" l="1"/>
</calcChain>
</file>

<file path=xl/sharedStrings.xml><?xml version="1.0" encoding="utf-8"?>
<sst xmlns="http://schemas.openxmlformats.org/spreadsheetml/2006/main" count="2694" uniqueCount="519">
  <si>
    <t>ANNO</t>
  </si>
  <si>
    <t>NR.</t>
  </si>
  <si>
    <t>DATA</t>
  </si>
  <si>
    <t>DESCRIZIONE</t>
  </si>
  <si>
    <t>IMPORTO</t>
  </si>
  <si>
    <t>BENEFICIARIO</t>
  </si>
  <si>
    <t>CODICE FISCALE</t>
  </si>
  <si>
    <t>PARTITA IVA</t>
  </si>
  <si>
    <t>impegnoDest.des</t>
  </si>
  <si>
    <t>impegnoDest.codAnnuale</t>
  </si>
  <si>
    <t>impegnoDest.anno</t>
  </si>
  <si>
    <t>bei.liquidazione.tipoAtto</t>
  </si>
  <si>
    <t>liquidazione.numAtto</t>
  </si>
  <si>
    <t>liquidazione.dataAtto</t>
  </si>
  <si>
    <t xml:space="preserve">CONTRIBUTO AFFITTO </t>
  </si>
  <si>
    <t>P.M.</t>
  </si>
  <si>
    <t>XXXXXXXXXXXXXXXXXXXXX</t>
  </si>
  <si>
    <t>01549720512</t>
  </si>
  <si>
    <t>INTERVENTI SOCIO-ASSISTENZIALI ANNO 2021 - 1° IMPEGNO DI SPESA</t>
  </si>
  <si>
    <t/>
  </si>
  <si>
    <t>EMERGENZA ABITATIVA E CONTRIBUTI AFFITTO - IMPEGNO DI SPESA 2021</t>
  </si>
  <si>
    <t>INTERVENTI SOCIO-ASSISTENZIALI ANNO 2020 - 1° IMPEGNO DI SPESA</t>
  </si>
  <si>
    <t>P.M. Totale</t>
  </si>
  <si>
    <t>EROGAZIONE CONTRIBUTI ECONOMICI AD ENTI PUBBLICI E SOGGETTI PRIVATI PROG. SPORT. ANNO 2021 - LIQUIDAZIONE SPESA DIVERSI BENEFICIARI</t>
  </si>
  <si>
    <t>A.S.C.D  AQUILA 1902 MONTEVARCHI</t>
  </si>
  <si>
    <t>01896860515</t>
  </si>
  <si>
    <t>APPROVAZIONE PIANO DI RIPARTO CONTRIBUTI ECONOMICI AD ENTI PUBBLICI E SOGGETTI PRIVATI SENZA SCOPO D</t>
  </si>
  <si>
    <t>A.S.C.D  AQUILA 1902 MONTEVARCHI Totale</t>
  </si>
  <si>
    <t>EROGAZIONE CONTRIB. ECONOMICI ENTI PUBBLICI E SOGGETTI PRIVATI PROGETTI SOC. ANNO 2021 - LIQUIDAZIONE SPESA VARIE ASSOCIAZIONI</t>
  </si>
  <si>
    <t>ACCADEMIA VALDARNESE DEL POGGIO</t>
  </si>
  <si>
    <t>81000310516</t>
  </si>
  <si>
    <t>02145510513</t>
  </si>
  <si>
    <t>EROGAZIONE CONTRIBUTI ECONOMICI AD ENTI PUBBLICI E SOGGETTI PRIVATI SENZA SCOPO DI LUCRO PER PROGETT</t>
  </si>
  <si>
    <t>EROGAZIONE CONTRIBUTI ECO. ENTI PUBBLICI E SOGGETTI PRIVATI PROGETTI PROMOZ. TERRIT. - LIQUIDAZIONE ANNO 2021 DIVERSI BENEFICIARI</t>
  </si>
  <si>
    <t>CONVENZ. AMMISTRAZIONE COM. ACCADEMIA VALD. POGGIO ATTIVITA PROGRAMMAZIONE - LIQUIDAZIONE 1 TRANCHE CONTRIBUTO ANNO 2021</t>
  </si>
  <si>
    <t xml:space="preserve">ATTUAZIONE ATTIVITA MUSEALE PREVISTA NEL PROGRAMMA DELL ACCADEMIA VALDARNESE DEL POGGIO E DEL MUSEO </t>
  </si>
  <si>
    <t>CONVENZ. AMMINISTRAZIONE COM. E ACCADEMIA VALDARNESE DEL POGGIO ATTIVITA PROGRAMMAZIONE -
LIQUIDAZIONE SALDO CONTRIBUTO ANNUALITA 2020</t>
  </si>
  <si>
    <t xml:space="preserve">ATTUAZIONE ATTIVITA MUSEALE PREVISTA NEL PROGRAMMA DELL'ACCADEMIA VALDARNESE DEL POGGIO E DEL MUSEO </t>
  </si>
  <si>
    <t>ACCADEMIA VALDARNESE DEL POGGIO Totale</t>
  </si>
  <si>
    <t>AGESCI - GRUPPO SCOUT MONTEVARCHI 1°</t>
  </si>
  <si>
    <t>90013980512</t>
  </si>
  <si>
    <t>AGESCI - GRUPPO SCOUT MONTEVARCHI 1° Totale</t>
  </si>
  <si>
    <t>A.M.</t>
  </si>
  <si>
    <t>INT. ECO. STRAO E URG. PUBLIACQUA SPA</t>
  </si>
  <si>
    <t>05040110487</t>
  </si>
  <si>
    <t>PRIMO  IMPEGNO DI SPESA PER INTERVENTI ECONOMICI URGENTI ANNO 2021</t>
  </si>
  <si>
    <t>INT. ECO STRAO E URG. ENEL ENERGIA</t>
  </si>
  <si>
    <t>06655971007</t>
  </si>
  <si>
    <t>SECONDO  IMPEGNO DI SPESA PER INTERVENTI ECONOMICI URGENTI ANNO 2021</t>
  </si>
  <si>
    <t>INT. ECO STRAO E URG. ENEL ENERGIA SP</t>
  </si>
  <si>
    <t>INT. ECO STRAO E URG. ENEL ENERGIA SPA</t>
  </si>
  <si>
    <t>INTERVENTI SOCIO-ASSISTENZIALI ANNO 2020 - 3° IMPEGNO DI SPESA</t>
  </si>
  <si>
    <t>A.M. Totale</t>
  </si>
  <si>
    <t>A.A.</t>
  </si>
  <si>
    <t>AZIONI DI SOSTEGNO ALLA POPOLAZIONE A SEGUITO EMERGENZA COVID-19 ZONA VALDARNO - A.SO.PO.VA. - ACCER</t>
  </si>
  <si>
    <t>A.A. Totale</t>
  </si>
  <si>
    <t>LIQUIDAZIONE CONTRIBUTI ABBATTIM. BARRIERE ARCHITETT. GRADUATORIA ANNO 2020, DOMANDE ANNO 2019 E PREC.</t>
  </si>
  <si>
    <t>A.G.</t>
  </si>
  <si>
    <t>L.R. N. 47/91 E SUCCESSIVE MODIFICHE ED INTEGRAZIONI. IMPEGNO DI SPESA PER SUCCESSIVA LIQUIDAZIONE D</t>
  </si>
  <si>
    <t>A.G. Totale</t>
  </si>
  <si>
    <t>CONVENZ. GEST. STADIO COM. LEVANE - LIQUIDAZIONE ANTICIPO A.S.D. ATLETICO LEVANE LEONA
STAGIONE 2021-2022</t>
  </si>
  <si>
    <t>ASD ATLETICO LEVANE LEONA</t>
  </si>
  <si>
    <t>90027300517</t>
  </si>
  <si>
    <t>02073270510</t>
  </si>
  <si>
    <t>GESTIONE DELLO STADIO DI LEVANE - PROROGA AFFIDAMENTO ALLA A.S.D. ATLETICO LEVANE LEONA</t>
  </si>
  <si>
    <t>CONVENZ. GEST. STADIO COMUNALE LEVANE - LIQUIDAZIONE 2 ANTICIPO A.S.D. ATLETICO LEVANE LEONA STAGIONE 2020-2021</t>
  </si>
  <si>
    <t>GESTIONE DELLO STADIO DI LEVANE - AFFIDAMENTO ALLA A.S.D.ATLETICO LEVANE LEONA E APPROVAZIONE SCHEMA</t>
  </si>
  <si>
    <t>CONVENZ. GEST. STADIO COM. LEVANE - LIQUIDAZIONE SALDO CONTRIBUTO A.S.D. ATLETICO LEVANE
LEONA STAGIONE 2019-2020</t>
  </si>
  <si>
    <t>ASD ATLETICO LEVANE LEONA Totale</t>
  </si>
  <si>
    <t>CONVENZIONE CON LA ASP DI MONTEVARCHI - LIQUIDAZIONE CONTRIBUTO ANNO 2020</t>
  </si>
  <si>
    <t>ASP MONTEVARCHI</t>
  </si>
  <si>
    <t>81000770511</t>
  </si>
  <si>
    <t>01140170513</t>
  </si>
  <si>
    <t>CONVENZIONE TRA IL COMUNE DI MONTEVARCHI E AZIENDA PUBBLICA SERVIZI ALLA PERSONA ASP-MONTEVARCHI ANN</t>
  </si>
  <si>
    <t>ASP MONTEVARCHI Totale</t>
  </si>
  <si>
    <t>INTERVENTI ECONOMICI VARI - LIQUIDAZIONE SETTEMBRE 2021 E CONTRIBUTI CENTRI ESTIVI</t>
  </si>
  <si>
    <t>ASSOCIAZIONE ARKADIA ONLUS</t>
  </si>
  <si>
    <t>90025750515</t>
  </si>
  <si>
    <t>INTERVENTI ECONOMICI VARI - FREQUENZA PROGETTO DISABILI 2020</t>
  </si>
  <si>
    <t>ASSOCIAZIONE ARKADIA ONLUS Totale</t>
  </si>
  <si>
    <t>EROGAZIONE CONTRIBUTI ECON. ENTI PUBBLICI E SOGGETTI PRIVATI SENZA SCOPO DI LUCRO PROGETTI IN CAMPO
CULT. - LIQUIDAZIONE ANNO 2021 DIVERSI BENEFICIARI</t>
  </si>
  <si>
    <t>ASSOCIAZIONE CULTURALE KANTERSTRASSE</t>
  </si>
  <si>
    <t>01852180510</t>
  </si>
  <si>
    <t>ASSOCIAZIONE CULTURALE KANTERSTRASSE Totale</t>
  </si>
  <si>
    <t>ASSOCIAZIONE CULTURALE LEONIA</t>
  </si>
  <si>
    <t>90016340516</t>
  </si>
  <si>
    <t>ASSOCIAZIONE CULTURALE LEONIA Totale</t>
  </si>
  <si>
    <t>ASSOCIAZIONE DI PROMOZIONE SOCIALE CONKARMA</t>
  </si>
  <si>
    <t>90014670518</t>
  </si>
  <si>
    <t>02195550518</t>
  </si>
  <si>
    <t>ASSOCIAZIONE DI PROMOZIONE SOCIALE CONKARMA Totale</t>
  </si>
  <si>
    <t>LIQUIDAZIONE ASSOCIAZIONE PROTEZ. MONTEVARCHI CONTRIB. 3 TRIM.
ATTIVITA PROTEZ. CIV. SORVEGL.
IDRAULICA CANALE BATTAGLI</t>
  </si>
  <si>
    <t>ASSOCIAZIONE DI PROTEZIONE CIVILE DI MONTEVARCHI</t>
  </si>
  <si>
    <t>02347430510</t>
  </si>
  <si>
    <t>CONTRIBUTO A SOSTEGNO DELLA ASSOCIAZIONE DI PROTEZIONE CIVILE DI MONTEVARCHI PER LE ATTIVITA DI PROT</t>
  </si>
  <si>
    <t>EMERG. SANITARIA INFEZ. COVID-19 - CONVENZ. COMUNE MONTEVARCHI ED ASSOCIAZIONE PROTEZ. CIV. MONTEVARCHI ODV SOSTEGNO PERSONE FRAGILI E SOLE</t>
  </si>
  <si>
    <t>COVID-19 - CONENZIONE TRA COMUNE DI MONTEVARCHI E ASSOCIAZIONE PROTEZIONE CIVILE MONTEVARCHI ODV - I</t>
  </si>
  <si>
    <t>LIQUIDAZIONE ASSOCIAZIONE PROTEZ. CIV. MONTEVARCHI CONTRIB. 2 TRIM. ATTIVITA SORVEGL. IDRAULICA CANALE BATTAGLI</t>
  </si>
  <si>
    <t>EMERGENZA SANITARIA COVID-19 - CONVENZ. COMUNE MONTEVARCHI ASSOCIAZIONE PROTEZ. CIV. AZIONI SOSTEGNO PERSONE FRAGILI E O SOLE</t>
  </si>
  <si>
    <t xml:space="preserve">CORONAVIRUS COVID-19. DECRETO RISTORI TER - DL 23-11-2020 N 154 MISURE FINANZIARIE URGENTI CONNESSE </t>
  </si>
  <si>
    <t>LIQUIDAZIONE ASSOCIAZIONE PROTEZIONE CIVILE MONTEVARCHI ODV CONTRIBUTO 1 TRIM. SORVEGLIANZA
IDRAULICA CANALE BATTAGLI.</t>
  </si>
  <si>
    <t>LIQUIDAZIONE ASSOCIAZIONE PROTEZ. MONTEVARCHI CONTRIB. QUARTO TRIM. SORVEGL. IDRAULICA CANALE BATTAGLI</t>
  </si>
  <si>
    <t>EMERGENZA SANITARIA INFEZIONE DA COVID-19 - CONVENZIONE COMUNE MONTEV. ED ASSOCIAZ. PROTEZ. CIV. MONTEV. SOSTEGNO PERSONE FRAGILI E SOLE</t>
  </si>
  <si>
    <t>ASSOCIAZIONE DI PROTEZIONE CIVILE DI MONTEVARCHI Totale</t>
  </si>
  <si>
    <t>ASSOCIAZIONE FOTOAMATORI "F. MOCHI"</t>
  </si>
  <si>
    <t>90005500518</t>
  </si>
  <si>
    <t>ASSOCIAZIONE FOTOAMATORI "F. MOCHI" Totale</t>
  </si>
  <si>
    <t>ASSOCIAZIONE KINESIS DANZA</t>
  </si>
  <si>
    <t>06287880485</t>
  </si>
  <si>
    <t>ASSOCIAZIONE KINESIS DANZA Totale</t>
  </si>
  <si>
    <t>CONVENZ. GEST. PALAZZETTO SPORT MONTEVARCHI - LIQUIDAZIONE SALDO CONTRIBUTO GENNAIO-GIUGNO
2021 A.S.D. BENEDETTO VARCHI</t>
  </si>
  <si>
    <t>ASSOCIAZIONE SPORTIVA DILETTANTISTICA BENEDETTO VARCHI</t>
  </si>
  <si>
    <t>01861340519</t>
  </si>
  <si>
    <t>GESTIONE DEL PALAZZETTO DELLO SPORT DI MONTEVARCHI - AFFIDAMENTO ALLA A.S.D. BENEDETTO VARCHI E APPR</t>
  </si>
  <si>
    <t>CONVENZIONE PER LA GESTIONE DEL PALAZZETTO DELLO SPORT - LIQUIDAZIONE TERZO ANTICIPO A.S.D. BENEDETT</t>
  </si>
  <si>
    <t>CONVENZ. GESTIONE PALAZZETTO DELLO SPORT - LIQUIDAZIONE 2 ANTICIPO A.S.D. BENEDETTO VARCHI</t>
  </si>
  <si>
    <t>CONVENZ. GEST. PALAZZETTO SPORT MONTEVARCHI - LIQUIDAZIONE SALDO CONTRIBUTO ANNO 2020 A.S.D.
BENEDETTO VARCHI</t>
  </si>
  <si>
    <t>GESTIONE DEL PALAZZETTO DELLO SPORT DI MONTEVARCHI - PROROGA AFFIDAMENTO ALLA A.S.D. BENEDETTO VARCH</t>
  </si>
  <si>
    <t>ASSOCIAZIONE SPORTIVA DILETTANTISTICA BENEDETTO VARCHI Totale</t>
  </si>
  <si>
    <t>ASSOCIAZIONE TRAUMI CRANICI TOSCANI A.TRA.C.TO.</t>
  </si>
  <si>
    <t>92022280520</t>
  </si>
  <si>
    <t>01904790514</t>
  </si>
  <si>
    <t>ASSOCIAZIONE TRAUMI CRANICI TOSCANI A.TRA.C.TO. Totale</t>
  </si>
  <si>
    <t>CONTRIBUTO REGIONALE AFFITTO</t>
  </si>
  <si>
    <t>A.D.</t>
  </si>
  <si>
    <t xml:space="preserve">IMPEGNO DI SPESA PER PAGAMENTO PRIMA TRANCHE BANDO AVVISO PUBBLICO PER L’ASSEGNAZIONE DI CONTRIBUTI </t>
  </si>
  <si>
    <t>A.D. Totale</t>
  </si>
  <si>
    <t>B.B.</t>
  </si>
  <si>
    <t>B.B.Totale</t>
  </si>
  <si>
    <t>B.C.</t>
  </si>
  <si>
    <t>B.C. Totale</t>
  </si>
  <si>
    <t>B.L.</t>
  </si>
  <si>
    <t>B.L. Totale</t>
  </si>
  <si>
    <t>B.A.</t>
  </si>
  <si>
    <t>B.A. Totale</t>
  </si>
  <si>
    <t>MISURA STRAORDINARIA E URGENTE SOSTEGNO AL PAGAMENTO DEL CANONE DI LOCAZIONE CONSEGUENTE ALLA EMERGE</t>
  </si>
  <si>
    <t>B.S.</t>
  </si>
  <si>
    <t>B.S. Totale</t>
  </si>
  <si>
    <t>C.M.R.</t>
  </si>
  <si>
    <t>C.M.R. Totale</t>
  </si>
  <si>
    <t>C.P.</t>
  </si>
  <si>
    <t>C.P. Totale</t>
  </si>
  <si>
    <t>C.M.</t>
  </si>
  <si>
    <t>C.M. Totale</t>
  </si>
  <si>
    <t>C.A.</t>
  </si>
  <si>
    <t>92084330510</t>
  </si>
  <si>
    <t>02304160514</t>
  </si>
  <si>
    <t>C.A. Totale</t>
  </si>
  <si>
    <t>C.B.</t>
  </si>
  <si>
    <t>C.B. Totale</t>
  </si>
  <si>
    <t>FESTA DEL PERDONO 2021 A MONTEVARCHI - QUARTA LIQUIDAZIONE FT. VARIE DITTE</t>
  </si>
  <si>
    <t>CENTRO RIEVOCAZIONE STORICA</t>
  </si>
  <si>
    <t>90002230515</t>
  </si>
  <si>
    <t>01968650513</t>
  </si>
  <si>
    <t>FESTA DEL PERDONO 2021 A MONTEVARCHI. TERZO IMPEGNO DI SPESA</t>
  </si>
  <si>
    <t>CENTRO RIEVOCAZIONE STORICA Totale</t>
  </si>
  <si>
    <t>C.G.V.</t>
  </si>
  <si>
    <t>C.G.V. Totale</t>
  </si>
  <si>
    <t>COMUNE DI CASTELFRANCO PIANDISCO'</t>
  </si>
  <si>
    <t>02166020517</t>
  </si>
  <si>
    <t>CENTRI ESTIVI 2021. ACCERTAMENTO - IMPEGNO DI SPESA</t>
  </si>
  <si>
    <t>INTERVENTI ECONOMICI VARI - SALDO TRASP. SCOLAST. 2019-2020, SALDO MENSA-TRASP. SCOLAST. SETT-DIC 2020 E DOPOSCUOLA DIC 2020</t>
  </si>
  <si>
    <t>COMUNE DI CASTELFRANCO PIANDISCO' Totale</t>
  </si>
  <si>
    <t>LIQUIDAZIONE CORPO MUSICALE G. PUCCINI - RIMBORSO SPESE ANNO 2020</t>
  </si>
  <si>
    <t>CORPO MUSICALE  "G.PUCCINI"</t>
  </si>
  <si>
    <t>90003950517</t>
  </si>
  <si>
    <t>CORPO MUSICALE GIACOMO PUCCINI - IMPEGNO DI SPESA FINO AD AGOSTO 2020</t>
  </si>
  <si>
    <t>CORPO MUSICALE  "G.PUCCINI" Totale</t>
  </si>
  <si>
    <t>D.A.A.</t>
  </si>
  <si>
    <t>D.A.A. Totale</t>
  </si>
  <si>
    <t>D.G.A.</t>
  </si>
  <si>
    <t>D.G.A. Totale</t>
  </si>
  <si>
    <t>D.M.</t>
  </si>
  <si>
    <t>D.M. Totale</t>
  </si>
  <si>
    <t>D.A.L.</t>
  </si>
  <si>
    <t>D.A.L. Totale</t>
  </si>
  <si>
    <t>PROG. HCP HOME CARE PREMIUM 2019 - LIQUIDAZIONE PRESTAZIONI INTEGR. COM. MONTEVARCHI RENDICONT. DA LUGLIO A SETTEMBRE 2021</t>
  </si>
  <si>
    <t>D.D.M.</t>
  </si>
  <si>
    <t xml:space="preserve">PROGETTO HCP HOME CARE PREMIUM 2019-2022. ACCERTAMENTO E IMPEGNO DI SPESA PRESTAZIONI INTEGRATIVE E </t>
  </si>
  <si>
    <t>PROGETTO HCP HOME CARE PREMIUM 2019 - LIQUIDAZIONE PRESTAZIONI INTEGR. COM. MONTEVARCHI RENDICONT. DA APRILE A GIUGNO 2021</t>
  </si>
  <si>
    <t>PROGETTO HCP HOME CARE PREMIUM 2019-2022. ACCERTAMENTO E IMPEGNO DI SPESA SPESE INTEGRATIVE E GESTIO</t>
  </si>
  <si>
    <t>PROGETTO HCP HOME CARE PREMIUM 2019 - LIQUIDAZIONE PRESTAZIONI INTEGRAT. COMUNE MONTEVARCHI RENDICONT. DA GENNAIO A MARZO 2021</t>
  </si>
  <si>
    <t>PROGETTO HCP HOME CARE PREMIUM 2019 - LIQUIDAZIONE PRESTAZIONI INTEGR. COMUNE MONTEVARCHI RENDICONT. DA
OTTOBRE A DICEMBRE 2020 DIVERSI BENEFICIARI</t>
  </si>
  <si>
    <t>PROGETTO HOME CARE PREMIUM - IMPEGNO DI SPESA INTEGRATIVE E GESTIONALI 2019-2022</t>
  </si>
  <si>
    <t>D.D.M. Totale</t>
  </si>
  <si>
    <t>D.M.A.</t>
  </si>
  <si>
    <t>D.M.A. Totale</t>
  </si>
  <si>
    <t>D.M.R.</t>
  </si>
  <si>
    <t>D.M.R. Totale</t>
  </si>
  <si>
    <t>DIESIS-TEATRANGO SOC. COOP.A R.L.</t>
  </si>
  <si>
    <t>01641760515</t>
  </si>
  <si>
    <t>DIESIS-TEATRANGO SOC. COOP.A R.L. Totale</t>
  </si>
  <si>
    <t>D.F.</t>
  </si>
  <si>
    <t>D.F. Totale</t>
  </si>
  <si>
    <t>ECO CONSORZIO SOCIALE</t>
  </si>
  <si>
    <t>01938830518</t>
  </si>
  <si>
    <t>MISURE URGENTI SALUTE, SOSTEGNO AL LAVORO, ECONOMIA, POLITICHE SOCIALI EMERG. EPIDEM. COVID-19 - LIQUIDAZIONE CONTRIBUTO NIDO LA FARFALLA</t>
  </si>
  <si>
    <t>ART. 233 COMMA 3 LEGGE 17 LUGLIO 2020 N. 77 “MISURE URGENTI IN MATERIA DI SALUTE, SOSTEGNO AL LAVORO</t>
  </si>
  <si>
    <t>ECO CONSORZIO SOCIALE Totale</t>
  </si>
  <si>
    <t>E.R.O.</t>
  </si>
  <si>
    <t>EMERGENZA ABITATIVA - IMPEGNO DI SPESA 2020-2022</t>
  </si>
  <si>
    <t>E.R.O. Totale</t>
  </si>
  <si>
    <t>F.G.</t>
  </si>
  <si>
    <t>F.G. Totale</t>
  </si>
  <si>
    <t>F.A.</t>
  </si>
  <si>
    <t>F.A. Totale</t>
  </si>
  <si>
    <t>DIRITTO ALLO STUDIO A.S. 2021/2022. LIQUIDAZIONE DELLA SOMMA ASSEGNATA AI BENEFICIARI</t>
  </si>
  <si>
    <t>F.T.</t>
  </si>
  <si>
    <t>DIRITTO ALLO STUDIO A.S. 2021-2022. ACCERTAMENTO  E IMPEGNO DI SPESA DEL CONTRIBUTO REGIONALE</t>
  </si>
  <si>
    <t>DIRITTO ALLO STUDIO A.S. 2020-2021 - 2 LIQUIDAZIONE SOMMA ASSEGNATA A VARI BENEFICIARI</t>
  </si>
  <si>
    <t>DIRITTO ALLO STUDIO A.S. 2020-2021. ACCERTAMENTO E IMPEGNO DI SPESA DELLE RISORSE INTEGRATIVE DESTIN</t>
  </si>
  <si>
    <t>F.T. Totale</t>
  </si>
  <si>
    <t>ASSEGNAZIONE CONTRIBUTI STRAORDINARI A FAVORE DI NUOVE ATTIVITÀ- LIQUIDAZIONE DI SPESA ALLA DITTA "F</t>
  </si>
  <si>
    <t>FATTORIA CASABIANCA DI LIQUORI ALDO</t>
  </si>
  <si>
    <t>02294210519</t>
  </si>
  <si>
    <t>ASSEGNAZIONE  CONTRIBUTI STRAORDINARI A FAVORE DI NUOVE ATTIVITÀ -IMPEGNO DI SPESA</t>
  </si>
  <si>
    <t>FATTORIA CASABIANCA DI LIQUORI ALDO Totale</t>
  </si>
  <si>
    <t>F.F.</t>
  </si>
  <si>
    <t>F.F. Totale</t>
  </si>
  <si>
    <t>ASSEGNAZIONE CONTRIBUTO STRAORDINARIO A FAVORE DI NUOVE ATTIVITA - LIQUIDAZIONE A FAVORE DI VARIE DITTE</t>
  </si>
  <si>
    <t>FIORELLA DI NOCENTINI FIORELLA</t>
  </si>
  <si>
    <t>02110290513</t>
  </si>
  <si>
    <t>FIORELLA DI NOCENTINI FIORELLA Totale</t>
  </si>
  <si>
    <t>F.M.</t>
  </si>
  <si>
    <t>F.M. Totale</t>
  </si>
  <si>
    <t>INTERVENTI ECONOMICI VARI - LIQUIDAZIONE NOVEMBRE-DICEMBRE 2021</t>
  </si>
  <si>
    <t>F.P.</t>
  </si>
  <si>
    <t>INTERVENTI ECONOMICI VARI - LIQUIDAZIONE OTTOBRE 2021</t>
  </si>
  <si>
    <t>INTERVENTI ECONOMICI VARI - LIQUIDAZIONE LUGLIO-AGOSTO 2021 E CONTRIBUTI CENTRI ESTIVI</t>
  </si>
  <si>
    <t>INTERVENTI ECONOMICI VARI - LIQUIDAZIONE GIUGNO 2021</t>
  </si>
  <si>
    <t>INTERVENTI ECONOMICI VARI - LIQUIDAZIONE MAGGIO 2021</t>
  </si>
  <si>
    <t>INTERVENTI ECONOMICI VARI - LIQUIDAZIONE APRILE 2021</t>
  </si>
  <si>
    <t>INTERVENTI ECONOMICI VARI - LIQUIDAZIONE MARZO 2021</t>
  </si>
  <si>
    <t>INTERVENTI ECONOMICI VARI - LIQUIDAZIONE GENNAIO-FEBBRAIO 2021 E SALDO CONTRIBUTI 2020</t>
  </si>
  <si>
    <t>F.P. Totale</t>
  </si>
  <si>
    <t>F.S.</t>
  </si>
  <si>
    <t>F.S. Totale</t>
  </si>
  <si>
    <t>INTERVENTI ECONOMICI VARI - LIQUIDAZIONE AGOSTO-DICEMBRE 2021</t>
  </si>
  <si>
    <t>G.A.G.</t>
  </si>
  <si>
    <t>G.A.G. Totale</t>
  </si>
  <si>
    <t>G.M.A.</t>
  </si>
  <si>
    <t>G.M.A. Totale</t>
  </si>
  <si>
    <t>G.L.M.</t>
  </si>
  <si>
    <t>G.L.M.Totale</t>
  </si>
  <si>
    <t>G.A.</t>
  </si>
  <si>
    <t>G.A. Totale</t>
  </si>
  <si>
    <t>H.S.</t>
  </si>
  <si>
    <t>H.S. Totale</t>
  </si>
  <si>
    <t>I.L.F.A.</t>
  </si>
  <si>
    <t>I.L.F.A. Totale</t>
  </si>
  <si>
    <t>CONVENZ. COMUNE MONTEVARCHI E ISTITUZ. SCOLAST. - ANNO SCOLASTICO 2020-2021. LIQUIDAZIONE
SALDO</t>
  </si>
  <si>
    <t>ISTITUTO COMPRENSIVO "F.MOCHI"</t>
  </si>
  <si>
    <t>81005070511</t>
  </si>
  <si>
    <t>CONVENZIONE TRA IL COMUNE DI MONTEVARCHI E LE ISTITUZIONI SCOLASTICHE SCHEMA DI CONVENZIONE. ANNO SC</t>
  </si>
  <si>
    <t>CONVENZ. COM. MONTEVARCHI E ISTITUZ. SCOLAST. - ATTIVAZIONE PROG. PEDAG. - CULT. A.S. 2020-2021 - LIQUIDAZIONE
ACCONTO</t>
  </si>
  <si>
    <t>CONVENZ. COMUNE MONTEVARCHI E ISTITUZ. SCOLASTICHE - PROGETTI PEDAG. CULT. ANNO SCOLASTICO 2019-2020 - LIQUIDAZIONE SALDO VARI ISTITUTI</t>
  </si>
  <si>
    <t>ISTITUTO COMPRENSIVO "F.MOCHI" Totale</t>
  </si>
  <si>
    <t>ISTITUTO COMPRENSIVO "PETRARCA"</t>
  </si>
  <si>
    <t>81003670510</t>
  </si>
  <si>
    <t>ISTITUTO COMPRENSIVO "PETRARCA" Totale</t>
  </si>
  <si>
    <t>CONF. ZONALE EDUCAZIONE E ISTRUZ. P.E.Z. A.S. 2019-2020 - SECONDA LIQUIDAZIONE
FT. VARIE DITTE</t>
  </si>
  <si>
    <t>ISTITUTO COMPRENSIVO BUCINE</t>
  </si>
  <si>
    <t>81005490511</t>
  </si>
  <si>
    <t>PIANO EDUCATIVO DI ZONA (P.E.Z.). A.S. 2019-2020 – ACCERTAMENTO E IMPEGNO DI SPESA</t>
  </si>
  <si>
    <t>ISTITUTO COMPRENSIVO BUCINE Totale</t>
  </si>
  <si>
    <t>ISTITUTO COMPRENSIVO STATALE "MAGIOTTI"</t>
  </si>
  <si>
    <t>81005470513</t>
  </si>
  <si>
    <t>ISTITUTO COMPRENSIVO STATALE "MAGIOTTI" Totale</t>
  </si>
  <si>
    <t>ISTITUTO DEL NASTRO AZZURRO</t>
  </si>
  <si>
    <t>92009780518</t>
  </si>
  <si>
    <t>ISTITUTO DEL NASTRO AZZURRO Totale</t>
  </si>
  <si>
    <t>K.S.</t>
  </si>
  <si>
    <t>INT. ECON. STRAO E URG. ESTRA ENERGIE SRL</t>
  </si>
  <si>
    <t>01219980529</t>
  </si>
  <si>
    <t>QUARTO IMPEGNO DI SPESA PER INTERVENTI ECONOMICI URGENTI ANNO 2020</t>
  </si>
  <si>
    <t>K.S. Totale</t>
  </si>
  <si>
    <t>K.H.G.</t>
  </si>
  <si>
    <t>K.H.G. Totale</t>
  </si>
  <si>
    <t>L.A.</t>
  </si>
  <si>
    <t>L.A. Totale</t>
  </si>
  <si>
    <t>L.G.</t>
  </si>
  <si>
    <t>LAURA PERI SRLS</t>
  </si>
  <si>
    <t>02406200515</t>
  </si>
  <si>
    <t>LAURA PERI SRLS Totale</t>
  </si>
  <si>
    <t>LIBERA UNIVERSITA' DEL VALDARNO</t>
  </si>
  <si>
    <t>90030990510</t>
  </si>
  <si>
    <t>LIBERA UNIVERSITA' DEL VALDARNO Totale</t>
  </si>
  <si>
    <t>L.Y.</t>
  </si>
  <si>
    <t>L.Y. Totale</t>
  </si>
  <si>
    <t>M.M.</t>
  </si>
  <si>
    <t>M.M. Totale</t>
  </si>
  <si>
    <t>M.G.</t>
  </si>
  <si>
    <t>M.G. Totale</t>
  </si>
  <si>
    <t>M.P.</t>
  </si>
  <si>
    <t>M.P. Totale</t>
  </si>
  <si>
    <t>INT. ECO STRAO E URG. PUBLIACQUA</t>
  </si>
  <si>
    <t>INT.ECO.STRA.URG. ENEL</t>
  </si>
  <si>
    <t>INT. ECO. STRAO E URG. ENEL ENERGIA SPA</t>
  </si>
  <si>
    <t>M.M.R.</t>
  </si>
  <si>
    <t>M.M.R. Totale</t>
  </si>
  <si>
    <t>M.V.</t>
  </si>
  <si>
    <t>M.V. Totale</t>
  </si>
  <si>
    <t>M.N.</t>
  </si>
  <si>
    <t>M.N.Totale</t>
  </si>
  <si>
    <t>PROGETTO ART BRINGS US TOGETHER - MONTEVARCHI - LIQUIDAZIONE CONTRIBUTO MOA CONCEPT FOUNDATION ONLUS</t>
  </si>
  <si>
    <t>MOA CONCEPT FOUNDATION ONLUS</t>
  </si>
  <si>
    <t>94281190481</t>
  </si>
  <si>
    <t xml:space="preserve">PROGETTO “ART BRINGS US TOGETHER – MONTEVARCHI”. ACCERTAMENTO ENTRATE DERIVANTI DA SPONSORIZZAZIONI </t>
  </si>
  <si>
    <t>MOA CONCEPT FOUNDATION ONLUS Totale</t>
  </si>
  <si>
    <t>M.C.</t>
  </si>
  <si>
    <t>M.C.Totale</t>
  </si>
  <si>
    <t>CONVENZ. GEST. CROSSDROMO MIRAVALLE - LIQUIDAZIONE CONTRIBUTO ANNO 2021</t>
  </si>
  <si>
    <t>MOTOCLUB "BRILLI PERI"</t>
  </si>
  <si>
    <t>00355020512</t>
  </si>
  <si>
    <t>CONVENZIONE PER LA GESTIONE DEL CROSSDROMO DI MIRAVALLE - IMPEGNO DI SPESA CONTRIBUTO ANNO 2021</t>
  </si>
  <si>
    <t>MOTOCLUB "BRILLI PERI" Totale</t>
  </si>
  <si>
    <t>CONVENZ. AMMISTRAZIONE COM. ASSOCIAZIONE MUSEO ARTE SACRA COLLEG. SAN LORENZO ATTIVITA PROGRAMMAZIONE - LIQUIDAZIONE 1 TRANCHE CONTRIBUTO ANNO 2021</t>
  </si>
  <si>
    <t>MUSEO D'ARTE SACRA COLLEGIATA</t>
  </si>
  <si>
    <t>90002890516</t>
  </si>
  <si>
    <t>CONVENZ. AMMINISTRAZIONE COM. E ASSOCIAZIONE MUSEO ARTE SACRA COLLEG. S. LORENZO ATTIVITA PROGRAMMAZIONE - LIQUIDAZIONE CONTRIBUTO ANNUALITA 2020</t>
  </si>
  <si>
    <t>MUSEO D'ARTE SACRA COLLEGIATA Totale</t>
  </si>
  <si>
    <t>MISURE URG. SOLID. ALIMENT. E SOSTEGNO FAMIGLIE PAGAM. CANONI LOCAZIONE E UTENZE DOMESTICHE - LIQUIDAZIONE CONTRIBUTI</t>
  </si>
  <si>
    <t>N.M.</t>
  </si>
  <si>
    <t xml:space="preserve">D.L. 73-2021 ART. 53 – MISURE URGENTI DI SOLIDARIETA' ALIMENTARE E DI SOSTEGNO ALLE FAMIGLIE PER IL </t>
  </si>
  <si>
    <t>INT. ECO. STRA. E URG. PUBLIACQUA SPA</t>
  </si>
  <si>
    <t>INT. ECO. STRAO E URGENTE ESTRA ENERGIE SRL</t>
  </si>
  <si>
    <t>N.M. Totale</t>
  </si>
  <si>
    <t>ASSEGNAZIONE CONTRIBUTO STRAORDINARIO NUOVE ATTIVITA - LIQUIDAZIONE DITTA NUMBER
7 DI DAHIB AYOUB</t>
  </si>
  <si>
    <t>NUMBER 7 DI DAHIB AYOUB</t>
  </si>
  <si>
    <t>07112790485</t>
  </si>
  <si>
    <t>NUMBER 7 DI DAHIB AYOUB Totale</t>
  </si>
  <si>
    <t>P.D.</t>
  </si>
  <si>
    <t>P.D. Totale</t>
  </si>
  <si>
    <t>PANATHLON INTERNATIONAL CLUB VALDARNO</t>
  </si>
  <si>
    <t>90005230512</t>
  </si>
  <si>
    <t>PANATHLON INTERNATIONAL CLUB VALDARNO Totale</t>
  </si>
  <si>
    <t>P.C.</t>
  </si>
  <si>
    <t>P.C. Totale</t>
  </si>
  <si>
    <t>P.P.</t>
  </si>
  <si>
    <t>P.P. Totale</t>
  </si>
  <si>
    <t>P.A.</t>
  </si>
  <si>
    <t>P.A. Totale</t>
  </si>
  <si>
    <t>P.N.</t>
  </si>
  <si>
    <t>P.N. Totale</t>
  </si>
  <si>
    <t>P.L.</t>
  </si>
  <si>
    <t>P.L.Totale</t>
  </si>
  <si>
    <t>POLISPORTIVA RINASCITA</t>
  </si>
  <si>
    <t>81010130516</t>
  </si>
  <si>
    <t>01357350519</t>
  </si>
  <si>
    <t>POLISPORTIVA RINASCITA Totale</t>
  </si>
  <si>
    <t>R.F.</t>
  </si>
  <si>
    <t>R.F. Totale</t>
  </si>
  <si>
    <t>R.E.</t>
  </si>
  <si>
    <t>R.E. Totale</t>
  </si>
  <si>
    <t>SCUOLE INFANZIA PARITARIE PRIVATE - LIQUIDAZIONE CONTRIBUTO COMUNALE ANNO SCOLASTICO 2020-2021</t>
  </si>
  <si>
    <t>RESIDENZE SOCIALI E SANITARIE SOC.COOP.SOC.CONSORTILE ONLUS</t>
  </si>
  <si>
    <t>02291080519</t>
  </si>
  <si>
    <t xml:space="preserve">SCUOLE INFANZIA PARITARIE PRIVATE – IMPEGNO PER CONTRIBUTO COMUNALE ANNO SCOLASTICO 2020-2021
</t>
  </si>
  <si>
    <t>SCUOLE INFANZIA PARITARIE PRIVATE  - CONTRIBUTO REGIONALE ANNO SCOLASTICO 2020-2021</t>
  </si>
  <si>
    <t>SCUOLE DELL’INFANZIA PARITARIE PRIVATE – IMPEGNO CONTRIBUTO REGIONALE ANNO SCOLASTICO 2020-2021</t>
  </si>
  <si>
    <t>SCUOLE INFANZIA PARITARIE PRIVATE - LIQUIDAZIONE CONTRIBUTO COMUNALE ANNO SCOLASTICO 2019-2020</t>
  </si>
  <si>
    <t>SCUOLE INFANZIA PARITARIE PRIVATE – IMPEGNO CONTRIBUTO COMUNALE ANNO SCOLASTICO 2019-2020</t>
  </si>
  <si>
    <t>SCUOLE INFANZIA PARITARIE PRIVATE - LIQUIDAZIONE CONTRIBUTO REGIONALE ANNO SCOLASTICO 2019-2020</t>
  </si>
  <si>
    <t>SCUOLE DELLA INFANZIA PARITARIE PRIVATE – IMPEGNO CONTRIBUTO REGIONALE ANNO SCOLASTICO 2019-2020</t>
  </si>
  <si>
    <t>ASSEGNAZIONE CONTRIBUTI STRAORDINARI NUOVE ATTIVITA - LIQUIDAZIONE SPESA DITTA RESTAURANTE LA FAMILIA
DI ENCARNACION NOLASCO DAMASO</t>
  </si>
  <si>
    <t>RESTAURANTE LA FAMILIA DI ENCARNACION NOLASCO DAMASO</t>
  </si>
  <si>
    <t>NCRDMS75T11Z505B</t>
  </si>
  <si>
    <t>01524450523</t>
  </si>
  <si>
    <t>RESTAURANTE LA FAMILIA DI ENCARNACION NOLASCO DAMASO Totale</t>
  </si>
  <si>
    <t>R.A.M.</t>
  </si>
  <si>
    <t>R.A.M. Totale</t>
  </si>
  <si>
    <t>R.R.H.V.</t>
  </si>
  <si>
    <t>R.R.H.V. Totale</t>
  </si>
  <si>
    <t>S.C.</t>
  </si>
  <si>
    <t>S.C. Totale</t>
  </si>
  <si>
    <t>S.R.</t>
  </si>
  <si>
    <t>S.R. Totale</t>
  </si>
  <si>
    <t>S.M.F.N.</t>
  </si>
  <si>
    <t>S.M.F.N. Totale</t>
  </si>
  <si>
    <t>S.S.</t>
  </si>
  <si>
    <t>S.S.Totale</t>
  </si>
  <si>
    <t>S.F.</t>
  </si>
  <si>
    <t>CONTRIBUTO CANONI DI LOCAZIONE L.431/98 ANNUALITÀ 2020. IMPEGNO DI SPESA.</t>
  </si>
  <si>
    <t>S.F. Totale</t>
  </si>
  <si>
    <t>CONTRIBUTO STIPULA CONTRATTO AFFITTO</t>
  </si>
  <si>
    <t>S.M.</t>
  </si>
  <si>
    <t>S.M.Totale</t>
  </si>
  <si>
    <t>S.G.</t>
  </si>
  <si>
    <t>S.G. Totale</t>
  </si>
  <si>
    <t>SOCIETA' COOPERATIVA SOCIALE GIOVANI VALDARNO</t>
  </si>
  <si>
    <t>01333410510</t>
  </si>
  <si>
    <t>SOCIETA' COOPERATIVA SOCIALE GIOVANI VALDARNO Totale</t>
  </si>
  <si>
    <t>S.S. Totale</t>
  </si>
  <si>
    <t>S.L.</t>
  </si>
  <si>
    <t>S.L. Totale</t>
  </si>
  <si>
    <t>STANZE RICREATIVE GIA' ULIVIERI SOC. COOP. A R.L.</t>
  </si>
  <si>
    <t>81000470518</t>
  </si>
  <si>
    <t>01712480514</t>
  </si>
  <si>
    <t>STANZE RICREATIVE GIA' ULIVIERI SOC. COOP. A R.L. Totale</t>
  </si>
  <si>
    <t>S.A.</t>
  </si>
  <si>
    <t>S.A. Totale</t>
  </si>
  <si>
    <t>STUDIO DANZA CAROLINE S.S.D. A R.L.</t>
  </si>
  <si>
    <t>90014680517</t>
  </si>
  <si>
    <t>01892390517</t>
  </si>
  <si>
    <t>STUDIO DANZA CAROLINE S.S.D. A R.L. Totale</t>
  </si>
  <si>
    <t>T.M.M.</t>
  </si>
  <si>
    <t>T.M.M. Totale</t>
  </si>
  <si>
    <t>T.I.</t>
  </si>
  <si>
    <t>T.I. Totale</t>
  </si>
  <si>
    <t>INT.ECO.STRA.E URG. CAPARRA E CONTRIB. AFFITTO</t>
  </si>
  <si>
    <t>T.J.</t>
  </si>
  <si>
    <t>INT. ECO. STRAO E URG. ENEL</t>
  </si>
  <si>
    <t>T.J. Totale</t>
  </si>
  <si>
    <t>T.A.</t>
  </si>
  <si>
    <t>T.A. Totale</t>
  </si>
  <si>
    <t>V.F.</t>
  </si>
  <si>
    <t>V.F. Totale</t>
  </si>
  <si>
    <t>V.M.</t>
  </si>
  <si>
    <t>V.M. Totale</t>
  </si>
  <si>
    <t>V.M.M.</t>
  </si>
  <si>
    <t>V.M.M. Totale</t>
  </si>
  <si>
    <t>V.S.</t>
  </si>
  <si>
    <t>CONTRIBUTO CANONI DI LOCAZIONE L.431/98 ANNUALITÀ 2020. IMPEGNO DI SPESA SECONDA TRANCHE FONDI REGIO</t>
  </si>
  <si>
    <t>V.S. Totale</t>
  </si>
  <si>
    <t>V.T.</t>
  </si>
  <si>
    <t>V.T. Totale</t>
  </si>
  <si>
    <t>V.E.L.</t>
  </si>
  <si>
    <t>V.E.L.Totale</t>
  </si>
  <si>
    <t>Z.R.</t>
  </si>
  <si>
    <t>Z.R. Totale</t>
  </si>
  <si>
    <t>ZORBA-ASSOCIAZIONE DI PROMOZIONE SOCIALE ONLUS</t>
  </si>
  <si>
    <t>90023010516</t>
  </si>
  <si>
    <t>CONVENZ. GESTIONE CAMPO SPORTIVO EX GIL - LIQUIDAZIONE CONTRIBUTO ANNO 2020 ASD ZORBA ONLUS</t>
  </si>
  <si>
    <t>CONVENZIONE PER LA GESTIONE DEL CAMPO SPORTIVO EX GIL - IMPEGNO DI SPESA</t>
  </si>
  <si>
    <t>ZORBA-ASSOCIAZIONE DI PROMOZIONE SOCIALE ONLUS Totale</t>
  </si>
  <si>
    <t>Totale complessivo</t>
  </si>
  <si>
    <t>COGNOME</t>
  </si>
  <si>
    <t>NOME</t>
  </si>
  <si>
    <t>SPESA 2021</t>
  </si>
  <si>
    <t>NOTE</t>
  </si>
  <si>
    <t>DETERMINA IMPEGNO</t>
  </si>
  <si>
    <t>A</t>
  </si>
  <si>
    <t>G</t>
  </si>
  <si>
    <t>INT. RETTA ANZIANO</t>
  </si>
  <si>
    <t>det. n. 49 del 14/01/2021 e    det. n. 375 del 14/04/2021</t>
  </si>
  <si>
    <t xml:space="preserve">C </t>
  </si>
  <si>
    <t>INT. RETTA HANDICAP</t>
  </si>
  <si>
    <t>B</t>
  </si>
  <si>
    <t>T</t>
  </si>
  <si>
    <t>C</t>
  </si>
  <si>
    <t>M</t>
  </si>
  <si>
    <t>V</t>
  </si>
  <si>
    <t>F</t>
  </si>
  <si>
    <t xml:space="preserve">G </t>
  </si>
  <si>
    <t>D</t>
  </si>
  <si>
    <t xml:space="preserve">L </t>
  </si>
  <si>
    <t xml:space="preserve">P </t>
  </si>
  <si>
    <t xml:space="preserve">E </t>
  </si>
  <si>
    <t xml:space="preserve">N </t>
  </si>
  <si>
    <t>R</t>
  </si>
  <si>
    <t xml:space="preserve">S </t>
  </si>
  <si>
    <t>U</t>
  </si>
  <si>
    <t>E</t>
  </si>
  <si>
    <t>M CON 2 MINORI</t>
  </si>
  <si>
    <t>INTE. RETTA NUCLEO CON 2 MINORI</t>
  </si>
  <si>
    <t>det. n. 1067 del 25/11/2021</t>
  </si>
  <si>
    <t>A CON 1 MINORE</t>
  </si>
  <si>
    <t>INT. RETTA MADRE + MINORE</t>
  </si>
  <si>
    <t>det. n. 919 del 05/10/2021 e  det. n. 1050 del 19/11/2021</t>
  </si>
  <si>
    <t>INT. RETTA N. 1 MINORE</t>
  </si>
  <si>
    <t>det. n. 1031 del 30/11/2020</t>
  </si>
  <si>
    <t>A e L</t>
  </si>
  <si>
    <t>INT. RETTA N. 2 MINORI</t>
  </si>
  <si>
    <t>det. n. 1030 del 30/11/2020, n. 348 del 01/04/2021, n. 907 del 30/09/2021</t>
  </si>
  <si>
    <t>L CON 4 MINORI</t>
  </si>
  <si>
    <t>INT. RETTA MADRE + 4 MINORI</t>
  </si>
  <si>
    <t>det. n. 1028 del 30/11/2020, n. 350 del 01/04/2021, n. 904 del 30/09/2021</t>
  </si>
  <si>
    <t>N CON 3 MINORI</t>
  </si>
  <si>
    <t>INT. RETTA MADRE + 3 MINORI</t>
  </si>
  <si>
    <t>det. n. 1029 del 30/11/2020; n. 351 del 01/04/2021, n. 604 del 30/06/2021, n. 659 del 16/07/2021, n. 905 del 30/09/2021, n. 924 del 08/10/2021</t>
  </si>
  <si>
    <t>I</t>
  </si>
  <si>
    <t>det. n. 141 del 29/01/2021, n. 352 del 01/04/2021, n. 903 del 30/09/2021, n. 1200 del 21/12/2021</t>
  </si>
  <si>
    <t>L.G. Totale</t>
  </si>
  <si>
    <t>GINESTRA E DINTORNI</t>
  </si>
  <si>
    <t>GINESTRA E DINTORNI Totale</t>
  </si>
  <si>
    <t xml:space="preserve">INTERVENTI ECONOMICI VARI - CENTRI ESTIVI 2021 </t>
  </si>
  <si>
    <t xml:space="preserve">INTERVENTI ECONOMICI VARI - SALDO DOPOSCUOLA A.S. 2020-2021 </t>
  </si>
  <si>
    <t xml:space="preserve">INTERVENTI ECONOMICI VARI -SALDO MENSA-TRASP. SCOLAST. A.S. 2020-2021 </t>
  </si>
  <si>
    <t>GIROLAMI MARCO</t>
  </si>
  <si>
    <t>SERVIZIO SOCIALE</t>
  </si>
  <si>
    <t>UFFICIO SPORT</t>
  </si>
  <si>
    <t>LONGO ANTONIO</t>
  </si>
  <si>
    <t>UFFICIO PROMOZIONE DEL TERRITORIO</t>
  </si>
  <si>
    <t>UFFICIO CULTURA</t>
  </si>
  <si>
    <t>UFFICIO URBANISTICA</t>
  </si>
  <si>
    <t>PROMOZIONE DEL TERRITORIO</t>
  </si>
  <si>
    <t>PROTEZIONE CIVILE</t>
  </si>
  <si>
    <t>UFFICIO SCUOLA</t>
  </si>
  <si>
    <t>SEGRETERIA DEL SINDACO</t>
  </si>
  <si>
    <t>UFFICIO COMMERCIO</t>
  </si>
  <si>
    <t>CAPALBO ANGELO</t>
  </si>
  <si>
    <t>DIRIGENTE</t>
  </si>
  <si>
    <t>UFFICIO PREPOSTO</t>
  </si>
  <si>
    <t>MODALITA' EROGAZIONE</t>
  </si>
  <si>
    <t>soggetto in carico al servizio Sociale</t>
  </si>
  <si>
    <t>bando comunale</t>
  </si>
  <si>
    <t>convenzione</t>
  </si>
  <si>
    <t>per soggetto in carico al servizio Sociale</t>
  </si>
  <si>
    <t>L.77/2020</t>
  </si>
  <si>
    <t>bando da contributo regionale</t>
  </si>
  <si>
    <t>avviso pubblico</t>
  </si>
  <si>
    <t>bando comunale da contibuti INPS</t>
  </si>
  <si>
    <t>PEZ 2019-2020</t>
  </si>
  <si>
    <t>accordo di collaborazione</t>
  </si>
  <si>
    <t>D.L. 73-2021</t>
  </si>
  <si>
    <t>trasferimento regionale</t>
  </si>
  <si>
    <t>RESIDENZE SOCIALI E SANITARIE SOC.COOP.SOC.CONSORTILE ONLUS Totale</t>
  </si>
  <si>
    <t>CANTIERE ARTAUD</t>
  </si>
  <si>
    <t>CANTIERE ARTAUD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</si>
</sst>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7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" fontId="2" fillId="0" borderId="0" xfId="0" applyNumberFormat="1" applyFont="1" applyFill="1"/>
    <xf numFmtId="14" fontId="2" fillId="0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/>
    <xf numFmtId="0" fontId="3" fillId="0" borderId="0" xfId="0" applyFont="1" applyFill="1"/>
    <xf numFmtId="4" fontId="5" fillId="0" borderId="0" xfId="0" applyNumberFormat="1" applyFont="1" applyBorder="1" applyProtection="1">
      <protection locked="0"/>
    </xf>
    <xf numFmtId="4" fontId="5" fillId="0" borderId="0" xfId="0" applyNumberFormat="1" applyFont="1" applyProtection="1">
      <protection locked="0"/>
    </xf>
    <xf numFmtId="3" fontId="5" fillId="0" borderId="0" xfId="0" applyNumberFormat="1" applyFont="1" applyProtection="1"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/>
    <xf numFmtId="3" fontId="5" fillId="0" borderId="0" xfId="0" applyNumberFormat="1" applyFont="1" applyBorder="1" applyProtection="1">
      <protection locked="0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4" fontId="5" fillId="0" borderId="1" xfId="0" applyNumberFormat="1" applyFont="1" applyFill="1" applyBorder="1" applyProtection="1">
      <protection locked="0"/>
    </xf>
    <xf numFmtId="4" fontId="5" fillId="0" borderId="1" xfId="0" applyNumberFormat="1" applyFont="1" applyBorder="1" applyProtection="1">
      <protection locked="0"/>
    </xf>
    <xf numFmtId="4" fontId="6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Fill="1" applyBorder="1"/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61"/>
  <sheetViews>
    <sheetView tabSelected="1" workbookViewId="0">
      <selection activeCell="I76" sqref="I1:I1048576"/>
    </sheetView>
  </sheetViews>
  <sheetFormatPr defaultRowHeight="15" outlineLevelRow="2" x14ac:dyDescent="0.25"/>
  <cols>
    <col min="1" max="1" width="10.42578125" style="22" customWidth="1"/>
    <col min="2" max="2" width="14.7109375" style="22" customWidth="1"/>
    <col min="3" max="3" width="13.85546875" style="22" customWidth="1"/>
    <col min="4" max="4" width="64" style="22" customWidth="1"/>
    <col min="5" max="5" width="13.85546875" style="23" customWidth="1"/>
    <col min="6" max="6" width="35.140625" style="22" customWidth="1"/>
    <col min="7" max="7" width="25.5703125" style="22" customWidth="1"/>
    <col min="8" max="8" width="23.42578125" style="22" customWidth="1"/>
    <col min="9" max="9" width="61.7109375" style="22" customWidth="1"/>
    <col min="10" max="11" width="11.140625" style="22" customWidth="1"/>
    <col min="12" max="12" width="7.85546875" style="22" customWidth="1"/>
    <col min="13" max="13" width="11.28515625" style="22" customWidth="1"/>
    <col min="14" max="14" width="11.7109375" style="22" customWidth="1"/>
    <col min="15" max="15" width="39.28515625" style="22" customWidth="1"/>
    <col min="16" max="16" width="16.85546875" style="22" customWidth="1"/>
    <col min="17" max="244" width="9.140625" style="22"/>
    <col min="245" max="245" width="10.42578125" style="22" customWidth="1"/>
    <col min="246" max="246" width="14.7109375" style="22" customWidth="1"/>
    <col min="247" max="247" width="13.85546875" style="22" customWidth="1"/>
    <col min="248" max="248" width="28.5703125" style="22" customWidth="1"/>
    <col min="249" max="249" width="13.85546875" style="22" customWidth="1"/>
    <col min="250" max="250" width="35.140625" style="22" customWidth="1"/>
    <col min="251" max="251" width="36.7109375" style="22" customWidth="1"/>
    <col min="252" max="252" width="14.28515625" style="22" customWidth="1"/>
    <col min="253" max="253" width="77.28515625" style="22" customWidth="1"/>
    <col min="254" max="255" width="11.140625" style="22" customWidth="1"/>
    <col min="256" max="256" width="7.85546875" style="22" customWidth="1"/>
    <col min="257" max="257" width="11.28515625" style="22" customWidth="1"/>
    <col min="258" max="258" width="11.7109375" style="22" customWidth="1"/>
    <col min="259" max="259" width="52.5703125" style="22" customWidth="1"/>
    <col min="260" max="500" width="9.140625" style="22"/>
    <col min="501" max="501" width="10.42578125" style="22" customWidth="1"/>
    <col min="502" max="502" width="14.7109375" style="22" customWidth="1"/>
    <col min="503" max="503" width="13.85546875" style="22" customWidth="1"/>
    <col min="504" max="504" width="28.5703125" style="22" customWidth="1"/>
    <col min="505" max="505" width="13.85546875" style="22" customWidth="1"/>
    <col min="506" max="506" width="35.140625" style="22" customWidth="1"/>
    <col min="507" max="507" width="36.7109375" style="22" customWidth="1"/>
    <col min="508" max="508" width="14.28515625" style="22" customWidth="1"/>
    <col min="509" max="509" width="77.28515625" style="22" customWidth="1"/>
    <col min="510" max="511" width="11.140625" style="22" customWidth="1"/>
    <col min="512" max="512" width="7.85546875" style="22" customWidth="1"/>
    <col min="513" max="513" width="11.28515625" style="22" customWidth="1"/>
    <col min="514" max="514" width="11.7109375" style="22" customWidth="1"/>
    <col min="515" max="515" width="52.5703125" style="22" customWidth="1"/>
    <col min="516" max="756" width="9.140625" style="22"/>
    <col min="757" max="757" width="10.42578125" style="22" customWidth="1"/>
    <col min="758" max="758" width="14.7109375" style="22" customWidth="1"/>
    <col min="759" max="759" width="13.85546875" style="22" customWidth="1"/>
    <col min="760" max="760" width="28.5703125" style="22" customWidth="1"/>
    <col min="761" max="761" width="13.85546875" style="22" customWidth="1"/>
    <col min="762" max="762" width="35.140625" style="22" customWidth="1"/>
    <col min="763" max="763" width="36.7109375" style="22" customWidth="1"/>
    <col min="764" max="764" width="14.28515625" style="22" customWidth="1"/>
    <col min="765" max="765" width="77.28515625" style="22" customWidth="1"/>
    <col min="766" max="767" width="11.140625" style="22" customWidth="1"/>
    <col min="768" max="768" width="7.85546875" style="22" customWidth="1"/>
    <col min="769" max="769" width="11.28515625" style="22" customWidth="1"/>
    <col min="770" max="770" width="11.7109375" style="22" customWidth="1"/>
    <col min="771" max="771" width="52.5703125" style="22" customWidth="1"/>
    <col min="772" max="1012" width="9.140625" style="22"/>
    <col min="1013" max="1013" width="10.42578125" style="22" customWidth="1"/>
    <col min="1014" max="1014" width="14.7109375" style="22" customWidth="1"/>
    <col min="1015" max="1015" width="13.85546875" style="22" customWidth="1"/>
    <col min="1016" max="1016" width="28.5703125" style="22" customWidth="1"/>
    <col min="1017" max="1017" width="13.85546875" style="22" customWidth="1"/>
    <col min="1018" max="1018" width="35.140625" style="22" customWidth="1"/>
    <col min="1019" max="1019" width="36.7109375" style="22" customWidth="1"/>
    <col min="1020" max="1020" width="14.28515625" style="22" customWidth="1"/>
    <col min="1021" max="1021" width="77.28515625" style="22" customWidth="1"/>
    <col min="1022" max="1023" width="11.140625" style="22" customWidth="1"/>
    <col min="1024" max="1024" width="7.85546875" style="22" customWidth="1"/>
    <col min="1025" max="1025" width="11.28515625" style="22" customWidth="1"/>
    <col min="1026" max="1026" width="11.7109375" style="22" customWidth="1"/>
    <col min="1027" max="1027" width="52.5703125" style="22" customWidth="1"/>
    <col min="1028" max="1268" width="9.140625" style="22"/>
    <col min="1269" max="1269" width="10.42578125" style="22" customWidth="1"/>
    <col min="1270" max="1270" width="14.7109375" style="22" customWidth="1"/>
    <col min="1271" max="1271" width="13.85546875" style="22" customWidth="1"/>
    <col min="1272" max="1272" width="28.5703125" style="22" customWidth="1"/>
    <col min="1273" max="1273" width="13.85546875" style="22" customWidth="1"/>
    <col min="1274" max="1274" width="35.140625" style="22" customWidth="1"/>
    <col min="1275" max="1275" width="36.7109375" style="22" customWidth="1"/>
    <col min="1276" max="1276" width="14.28515625" style="22" customWidth="1"/>
    <col min="1277" max="1277" width="77.28515625" style="22" customWidth="1"/>
    <col min="1278" max="1279" width="11.140625" style="22" customWidth="1"/>
    <col min="1280" max="1280" width="7.85546875" style="22" customWidth="1"/>
    <col min="1281" max="1281" width="11.28515625" style="22" customWidth="1"/>
    <col min="1282" max="1282" width="11.7109375" style="22" customWidth="1"/>
    <col min="1283" max="1283" width="52.5703125" style="22" customWidth="1"/>
    <col min="1284" max="1524" width="9.140625" style="22"/>
    <col min="1525" max="1525" width="10.42578125" style="22" customWidth="1"/>
    <col min="1526" max="1526" width="14.7109375" style="22" customWidth="1"/>
    <col min="1527" max="1527" width="13.85546875" style="22" customWidth="1"/>
    <col min="1528" max="1528" width="28.5703125" style="22" customWidth="1"/>
    <col min="1529" max="1529" width="13.85546875" style="22" customWidth="1"/>
    <col min="1530" max="1530" width="35.140625" style="22" customWidth="1"/>
    <col min="1531" max="1531" width="36.7109375" style="22" customWidth="1"/>
    <col min="1532" max="1532" width="14.28515625" style="22" customWidth="1"/>
    <col min="1533" max="1533" width="77.28515625" style="22" customWidth="1"/>
    <col min="1534" max="1535" width="11.140625" style="22" customWidth="1"/>
    <col min="1536" max="1536" width="7.85546875" style="22" customWidth="1"/>
    <col min="1537" max="1537" width="11.28515625" style="22" customWidth="1"/>
    <col min="1538" max="1538" width="11.7109375" style="22" customWidth="1"/>
    <col min="1539" max="1539" width="52.5703125" style="22" customWidth="1"/>
    <col min="1540" max="1780" width="9.140625" style="22"/>
    <col min="1781" max="1781" width="10.42578125" style="22" customWidth="1"/>
    <col min="1782" max="1782" width="14.7109375" style="22" customWidth="1"/>
    <col min="1783" max="1783" width="13.85546875" style="22" customWidth="1"/>
    <col min="1784" max="1784" width="28.5703125" style="22" customWidth="1"/>
    <col min="1785" max="1785" width="13.85546875" style="22" customWidth="1"/>
    <col min="1786" max="1786" width="35.140625" style="22" customWidth="1"/>
    <col min="1787" max="1787" width="36.7109375" style="22" customWidth="1"/>
    <col min="1788" max="1788" width="14.28515625" style="22" customWidth="1"/>
    <col min="1789" max="1789" width="77.28515625" style="22" customWidth="1"/>
    <col min="1790" max="1791" width="11.140625" style="22" customWidth="1"/>
    <col min="1792" max="1792" width="7.85546875" style="22" customWidth="1"/>
    <col min="1793" max="1793" width="11.28515625" style="22" customWidth="1"/>
    <col min="1794" max="1794" width="11.7109375" style="22" customWidth="1"/>
    <col min="1795" max="1795" width="52.5703125" style="22" customWidth="1"/>
    <col min="1796" max="2036" width="9.140625" style="22"/>
    <col min="2037" max="2037" width="10.42578125" style="22" customWidth="1"/>
    <col min="2038" max="2038" width="14.7109375" style="22" customWidth="1"/>
    <col min="2039" max="2039" width="13.85546875" style="22" customWidth="1"/>
    <col min="2040" max="2040" width="28.5703125" style="22" customWidth="1"/>
    <col min="2041" max="2041" width="13.85546875" style="22" customWidth="1"/>
    <col min="2042" max="2042" width="35.140625" style="22" customWidth="1"/>
    <col min="2043" max="2043" width="36.7109375" style="22" customWidth="1"/>
    <col min="2044" max="2044" width="14.28515625" style="22" customWidth="1"/>
    <col min="2045" max="2045" width="77.28515625" style="22" customWidth="1"/>
    <col min="2046" max="2047" width="11.140625" style="22" customWidth="1"/>
    <col min="2048" max="2048" width="7.85546875" style="22" customWidth="1"/>
    <col min="2049" max="2049" width="11.28515625" style="22" customWidth="1"/>
    <col min="2050" max="2050" width="11.7109375" style="22" customWidth="1"/>
    <col min="2051" max="2051" width="52.5703125" style="22" customWidth="1"/>
    <col min="2052" max="2292" width="9.140625" style="22"/>
    <col min="2293" max="2293" width="10.42578125" style="22" customWidth="1"/>
    <col min="2294" max="2294" width="14.7109375" style="22" customWidth="1"/>
    <col min="2295" max="2295" width="13.85546875" style="22" customWidth="1"/>
    <col min="2296" max="2296" width="28.5703125" style="22" customWidth="1"/>
    <col min="2297" max="2297" width="13.85546875" style="22" customWidth="1"/>
    <col min="2298" max="2298" width="35.140625" style="22" customWidth="1"/>
    <col min="2299" max="2299" width="36.7109375" style="22" customWidth="1"/>
    <col min="2300" max="2300" width="14.28515625" style="22" customWidth="1"/>
    <col min="2301" max="2301" width="77.28515625" style="22" customWidth="1"/>
    <col min="2302" max="2303" width="11.140625" style="22" customWidth="1"/>
    <col min="2304" max="2304" width="7.85546875" style="22" customWidth="1"/>
    <col min="2305" max="2305" width="11.28515625" style="22" customWidth="1"/>
    <col min="2306" max="2306" width="11.7109375" style="22" customWidth="1"/>
    <col min="2307" max="2307" width="52.5703125" style="22" customWidth="1"/>
    <col min="2308" max="2548" width="9.140625" style="22"/>
    <col min="2549" max="2549" width="10.42578125" style="22" customWidth="1"/>
    <col min="2550" max="2550" width="14.7109375" style="22" customWidth="1"/>
    <col min="2551" max="2551" width="13.85546875" style="22" customWidth="1"/>
    <col min="2552" max="2552" width="28.5703125" style="22" customWidth="1"/>
    <col min="2553" max="2553" width="13.85546875" style="22" customWidth="1"/>
    <col min="2554" max="2554" width="35.140625" style="22" customWidth="1"/>
    <col min="2555" max="2555" width="36.7109375" style="22" customWidth="1"/>
    <col min="2556" max="2556" width="14.28515625" style="22" customWidth="1"/>
    <col min="2557" max="2557" width="77.28515625" style="22" customWidth="1"/>
    <col min="2558" max="2559" width="11.140625" style="22" customWidth="1"/>
    <col min="2560" max="2560" width="7.85546875" style="22" customWidth="1"/>
    <col min="2561" max="2561" width="11.28515625" style="22" customWidth="1"/>
    <col min="2562" max="2562" width="11.7109375" style="22" customWidth="1"/>
    <col min="2563" max="2563" width="52.5703125" style="22" customWidth="1"/>
    <col min="2564" max="2804" width="9.140625" style="22"/>
    <col min="2805" max="2805" width="10.42578125" style="22" customWidth="1"/>
    <col min="2806" max="2806" width="14.7109375" style="22" customWidth="1"/>
    <col min="2807" max="2807" width="13.85546875" style="22" customWidth="1"/>
    <col min="2808" max="2808" width="28.5703125" style="22" customWidth="1"/>
    <col min="2809" max="2809" width="13.85546875" style="22" customWidth="1"/>
    <col min="2810" max="2810" width="35.140625" style="22" customWidth="1"/>
    <col min="2811" max="2811" width="36.7109375" style="22" customWidth="1"/>
    <col min="2812" max="2812" width="14.28515625" style="22" customWidth="1"/>
    <col min="2813" max="2813" width="77.28515625" style="22" customWidth="1"/>
    <col min="2814" max="2815" width="11.140625" style="22" customWidth="1"/>
    <col min="2816" max="2816" width="7.85546875" style="22" customWidth="1"/>
    <col min="2817" max="2817" width="11.28515625" style="22" customWidth="1"/>
    <col min="2818" max="2818" width="11.7109375" style="22" customWidth="1"/>
    <col min="2819" max="2819" width="52.5703125" style="22" customWidth="1"/>
    <col min="2820" max="3060" width="9.140625" style="22"/>
    <col min="3061" max="3061" width="10.42578125" style="22" customWidth="1"/>
    <col min="3062" max="3062" width="14.7109375" style="22" customWidth="1"/>
    <col min="3063" max="3063" width="13.85546875" style="22" customWidth="1"/>
    <col min="3064" max="3064" width="28.5703125" style="22" customWidth="1"/>
    <col min="3065" max="3065" width="13.85546875" style="22" customWidth="1"/>
    <col min="3066" max="3066" width="35.140625" style="22" customWidth="1"/>
    <col min="3067" max="3067" width="36.7109375" style="22" customWidth="1"/>
    <col min="3068" max="3068" width="14.28515625" style="22" customWidth="1"/>
    <col min="3069" max="3069" width="77.28515625" style="22" customWidth="1"/>
    <col min="3070" max="3071" width="11.140625" style="22" customWidth="1"/>
    <col min="3072" max="3072" width="7.85546875" style="22" customWidth="1"/>
    <col min="3073" max="3073" width="11.28515625" style="22" customWidth="1"/>
    <col min="3074" max="3074" width="11.7109375" style="22" customWidth="1"/>
    <col min="3075" max="3075" width="52.5703125" style="22" customWidth="1"/>
    <col min="3076" max="3316" width="9.140625" style="22"/>
    <col min="3317" max="3317" width="10.42578125" style="22" customWidth="1"/>
    <col min="3318" max="3318" width="14.7109375" style="22" customWidth="1"/>
    <col min="3319" max="3319" width="13.85546875" style="22" customWidth="1"/>
    <col min="3320" max="3320" width="28.5703125" style="22" customWidth="1"/>
    <col min="3321" max="3321" width="13.85546875" style="22" customWidth="1"/>
    <col min="3322" max="3322" width="35.140625" style="22" customWidth="1"/>
    <col min="3323" max="3323" width="36.7109375" style="22" customWidth="1"/>
    <col min="3324" max="3324" width="14.28515625" style="22" customWidth="1"/>
    <col min="3325" max="3325" width="77.28515625" style="22" customWidth="1"/>
    <col min="3326" max="3327" width="11.140625" style="22" customWidth="1"/>
    <col min="3328" max="3328" width="7.85546875" style="22" customWidth="1"/>
    <col min="3329" max="3329" width="11.28515625" style="22" customWidth="1"/>
    <col min="3330" max="3330" width="11.7109375" style="22" customWidth="1"/>
    <col min="3331" max="3331" width="52.5703125" style="22" customWidth="1"/>
    <col min="3332" max="3572" width="9.140625" style="22"/>
    <col min="3573" max="3573" width="10.42578125" style="22" customWidth="1"/>
    <col min="3574" max="3574" width="14.7109375" style="22" customWidth="1"/>
    <col min="3575" max="3575" width="13.85546875" style="22" customWidth="1"/>
    <col min="3576" max="3576" width="28.5703125" style="22" customWidth="1"/>
    <col min="3577" max="3577" width="13.85546875" style="22" customWidth="1"/>
    <col min="3578" max="3578" width="35.140625" style="22" customWidth="1"/>
    <col min="3579" max="3579" width="36.7109375" style="22" customWidth="1"/>
    <col min="3580" max="3580" width="14.28515625" style="22" customWidth="1"/>
    <col min="3581" max="3581" width="77.28515625" style="22" customWidth="1"/>
    <col min="3582" max="3583" width="11.140625" style="22" customWidth="1"/>
    <col min="3584" max="3584" width="7.85546875" style="22" customWidth="1"/>
    <col min="3585" max="3585" width="11.28515625" style="22" customWidth="1"/>
    <col min="3586" max="3586" width="11.7109375" style="22" customWidth="1"/>
    <col min="3587" max="3587" width="52.5703125" style="22" customWidth="1"/>
    <col min="3588" max="3828" width="9.140625" style="22"/>
    <col min="3829" max="3829" width="10.42578125" style="22" customWidth="1"/>
    <col min="3830" max="3830" width="14.7109375" style="22" customWidth="1"/>
    <col min="3831" max="3831" width="13.85546875" style="22" customWidth="1"/>
    <col min="3832" max="3832" width="28.5703125" style="22" customWidth="1"/>
    <col min="3833" max="3833" width="13.85546875" style="22" customWidth="1"/>
    <col min="3834" max="3834" width="35.140625" style="22" customWidth="1"/>
    <col min="3835" max="3835" width="36.7109375" style="22" customWidth="1"/>
    <col min="3836" max="3836" width="14.28515625" style="22" customWidth="1"/>
    <col min="3837" max="3837" width="77.28515625" style="22" customWidth="1"/>
    <col min="3838" max="3839" width="11.140625" style="22" customWidth="1"/>
    <col min="3840" max="3840" width="7.85546875" style="22" customWidth="1"/>
    <col min="3841" max="3841" width="11.28515625" style="22" customWidth="1"/>
    <col min="3842" max="3842" width="11.7109375" style="22" customWidth="1"/>
    <col min="3843" max="3843" width="52.5703125" style="22" customWidth="1"/>
    <col min="3844" max="4084" width="9.140625" style="22"/>
    <col min="4085" max="4085" width="10.42578125" style="22" customWidth="1"/>
    <col min="4086" max="4086" width="14.7109375" style="22" customWidth="1"/>
    <col min="4087" max="4087" width="13.85546875" style="22" customWidth="1"/>
    <col min="4088" max="4088" width="28.5703125" style="22" customWidth="1"/>
    <col min="4089" max="4089" width="13.85546875" style="22" customWidth="1"/>
    <col min="4090" max="4090" width="35.140625" style="22" customWidth="1"/>
    <col min="4091" max="4091" width="36.7109375" style="22" customWidth="1"/>
    <col min="4092" max="4092" width="14.28515625" style="22" customWidth="1"/>
    <col min="4093" max="4093" width="77.28515625" style="22" customWidth="1"/>
    <col min="4094" max="4095" width="11.140625" style="22" customWidth="1"/>
    <col min="4096" max="4096" width="7.85546875" style="22" customWidth="1"/>
    <col min="4097" max="4097" width="11.28515625" style="22" customWidth="1"/>
    <col min="4098" max="4098" width="11.7109375" style="22" customWidth="1"/>
    <col min="4099" max="4099" width="52.5703125" style="22" customWidth="1"/>
    <col min="4100" max="4340" width="9.140625" style="22"/>
    <col min="4341" max="4341" width="10.42578125" style="22" customWidth="1"/>
    <col min="4342" max="4342" width="14.7109375" style="22" customWidth="1"/>
    <col min="4343" max="4343" width="13.85546875" style="22" customWidth="1"/>
    <col min="4344" max="4344" width="28.5703125" style="22" customWidth="1"/>
    <col min="4345" max="4345" width="13.85546875" style="22" customWidth="1"/>
    <col min="4346" max="4346" width="35.140625" style="22" customWidth="1"/>
    <col min="4347" max="4347" width="36.7109375" style="22" customWidth="1"/>
    <col min="4348" max="4348" width="14.28515625" style="22" customWidth="1"/>
    <col min="4349" max="4349" width="77.28515625" style="22" customWidth="1"/>
    <col min="4350" max="4351" width="11.140625" style="22" customWidth="1"/>
    <col min="4352" max="4352" width="7.85546875" style="22" customWidth="1"/>
    <col min="4353" max="4353" width="11.28515625" style="22" customWidth="1"/>
    <col min="4354" max="4354" width="11.7109375" style="22" customWidth="1"/>
    <col min="4355" max="4355" width="52.5703125" style="22" customWidth="1"/>
    <col min="4356" max="4596" width="9.140625" style="22"/>
    <col min="4597" max="4597" width="10.42578125" style="22" customWidth="1"/>
    <col min="4598" max="4598" width="14.7109375" style="22" customWidth="1"/>
    <col min="4599" max="4599" width="13.85546875" style="22" customWidth="1"/>
    <col min="4600" max="4600" width="28.5703125" style="22" customWidth="1"/>
    <col min="4601" max="4601" width="13.85546875" style="22" customWidth="1"/>
    <col min="4602" max="4602" width="35.140625" style="22" customWidth="1"/>
    <col min="4603" max="4603" width="36.7109375" style="22" customWidth="1"/>
    <col min="4604" max="4604" width="14.28515625" style="22" customWidth="1"/>
    <col min="4605" max="4605" width="77.28515625" style="22" customWidth="1"/>
    <col min="4606" max="4607" width="11.140625" style="22" customWidth="1"/>
    <col min="4608" max="4608" width="7.85546875" style="22" customWidth="1"/>
    <col min="4609" max="4609" width="11.28515625" style="22" customWidth="1"/>
    <col min="4610" max="4610" width="11.7109375" style="22" customWidth="1"/>
    <col min="4611" max="4611" width="52.5703125" style="22" customWidth="1"/>
    <col min="4612" max="4852" width="9.140625" style="22"/>
    <col min="4853" max="4853" width="10.42578125" style="22" customWidth="1"/>
    <col min="4854" max="4854" width="14.7109375" style="22" customWidth="1"/>
    <col min="4855" max="4855" width="13.85546875" style="22" customWidth="1"/>
    <col min="4856" max="4856" width="28.5703125" style="22" customWidth="1"/>
    <col min="4857" max="4857" width="13.85546875" style="22" customWidth="1"/>
    <col min="4858" max="4858" width="35.140625" style="22" customWidth="1"/>
    <col min="4859" max="4859" width="36.7109375" style="22" customWidth="1"/>
    <col min="4860" max="4860" width="14.28515625" style="22" customWidth="1"/>
    <col min="4861" max="4861" width="77.28515625" style="22" customWidth="1"/>
    <col min="4862" max="4863" width="11.140625" style="22" customWidth="1"/>
    <col min="4864" max="4864" width="7.85546875" style="22" customWidth="1"/>
    <col min="4865" max="4865" width="11.28515625" style="22" customWidth="1"/>
    <col min="4866" max="4866" width="11.7109375" style="22" customWidth="1"/>
    <col min="4867" max="4867" width="52.5703125" style="22" customWidth="1"/>
    <col min="4868" max="5108" width="9.140625" style="22"/>
    <col min="5109" max="5109" width="10.42578125" style="22" customWidth="1"/>
    <col min="5110" max="5110" width="14.7109375" style="22" customWidth="1"/>
    <col min="5111" max="5111" width="13.85546875" style="22" customWidth="1"/>
    <col min="5112" max="5112" width="28.5703125" style="22" customWidth="1"/>
    <col min="5113" max="5113" width="13.85546875" style="22" customWidth="1"/>
    <col min="5114" max="5114" width="35.140625" style="22" customWidth="1"/>
    <col min="5115" max="5115" width="36.7109375" style="22" customWidth="1"/>
    <col min="5116" max="5116" width="14.28515625" style="22" customWidth="1"/>
    <col min="5117" max="5117" width="77.28515625" style="22" customWidth="1"/>
    <col min="5118" max="5119" width="11.140625" style="22" customWidth="1"/>
    <col min="5120" max="5120" width="7.85546875" style="22" customWidth="1"/>
    <col min="5121" max="5121" width="11.28515625" style="22" customWidth="1"/>
    <col min="5122" max="5122" width="11.7109375" style="22" customWidth="1"/>
    <col min="5123" max="5123" width="52.5703125" style="22" customWidth="1"/>
    <col min="5124" max="5364" width="9.140625" style="22"/>
    <col min="5365" max="5365" width="10.42578125" style="22" customWidth="1"/>
    <col min="5366" max="5366" width="14.7109375" style="22" customWidth="1"/>
    <col min="5367" max="5367" width="13.85546875" style="22" customWidth="1"/>
    <col min="5368" max="5368" width="28.5703125" style="22" customWidth="1"/>
    <col min="5369" max="5369" width="13.85546875" style="22" customWidth="1"/>
    <col min="5370" max="5370" width="35.140625" style="22" customWidth="1"/>
    <col min="5371" max="5371" width="36.7109375" style="22" customWidth="1"/>
    <col min="5372" max="5372" width="14.28515625" style="22" customWidth="1"/>
    <col min="5373" max="5373" width="77.28515625" style="22" customWidth="1"/>
    <col min="5374" max="5375" width="11.140625" style="22" customWidth="1"/>
    <col min="5376" max="5376" width="7.85546875" style="22" customWidth="1"/>
    <col min="5377" max="5377" width="11.28515625" style="22" customWidth="1"/>
    <col min="5378" max="5378" width="11.7109375" style="22" customWidth="1"/>
    <col min="5379" max="5379" width="52.5703125" style="22" customWidth="1"/>
    <col min="5380" max="5620" width="9.140625" style="22"/>
    <col min="5621" max="5621" width="10.42578125" style="22" customWidth="1"/>
    <col min="5622" max="5622" width="14.7109375" style="22" customWidth="1"/>
    <col min="5623" max="5623" width="13.85546875" style="22" customWidth="1"/>
    <col min="5624" max="5624" width="28.5703125" style="22" customWidth="1"/>
    <col min="5625" max="5625" width="13.85546875" style="22" customWidth="1"/>
    <col min="5626" max="5626" width="35.140625" style="22" customWidth="1"/>
    <col min="5627" max="5627" width="36.7109375" style="22" customWidth="1"/>
    <col min="5628" max="5628" width="14.28515625" style="22" customWidth="1"/>
    <col min="5629" max="5629" width="77.28515625" style="22" customWidth="1"/>
    <col min="5630" max="5631" width="11.140625" style="22" customWidth="1"/>
    <col min="5632" max="5632" width="7.85546875" style="22" customWidth="1"/>
    <col min="5633" max="5633" width="11.28515625" style="22" customWidth="1"/>
    <col min="5634" max="5634" width="11.7109375" style="22" customWidth="1"/>
    <col min="5635" max="5635" width="52.5703125" style="22" customWidth="1"/>
    <col min="5636" max="5876" width="9.140625" style="22"/>
    <col min="5877" max="5877" width="10.42578125" style="22" customWidth="1"/>
    <col min="5878" max="5878" width="14.7109375" style="22" customWidth="1"/>
    <col min="5879" max="5879" width="13.85546875" style="22" customWidth="1"/>
    <col min="5880" max="5880" width="28.5703125" style="22" customWidth="1"/>
    <col min="5881" max="5881" width="13.85546875" style="22" customWidth="1"/>
    <col min="5882" max="5882" width="35.140625" style="22" customWidth="1"/>
    <col min="5883" max="5883" width="36.7109375" style="22" customWidth="1"/>
    <col min="5884" max="5884" width="14.28515625" style="22" customWidth="1"/>
    <col min="5885" max="5885" width="77.28515625" style="22" customWidth="1"/>
    <col min="5886" max="5887" width="11.140625" style="22" customWidth="1"/>
    <col min="5888" max="5888" width="7.85546875" style="22" customWidth="1"/>
    <col min="5889" max="5889" width="11.28515625" style="22" customWidth="1"/>
    <col min="5890" max="5890" width="11.7109375" style="22" customWidth="1"/>
    <col min="5891" max="5891" width="52.5703125" style="22" customWidth="1"/>
    <col min="5892" max="6132" width="9.140625" style="22"/>
    <col min="6133" max="6133" width="10.42578125" style="22" customWidth="1"/>
    <col min="6134" max="6134" width="14.7109375" style="22" customWidth="1"/>
    <col min="6135" max="6135" width="13.85546875" style="22" customWidth="1"/>
    <col min="6136" max="6136" width="28.5703125" style="22" customWidth="1"/>
    <col min="6137" max="6137" width="13.85546875" style="22" customWidth="1"/>
    <col min="6138" max="6138" width="35.140625" style="22" customWidth="1"/>
    <col min="6139" max="6139" width="36.7109375" style="22" customWidth="1"/>
    <col min="6140" max="6140" width="14.28515625" style="22" customWidth="1"/>
    <col min="6141" max="6141" width="77.28515625" style="22" customWidth="1"/>
    <col min="6142" max="6143" width="11.140625" style="22" customWidth="1"/>
    <col min="6144" max="6144" width="7.85546875" style="22" customWidth="1"/>
    <col min="6145" max="6145" width="11.28515625" style="22" customWidth="1"/>
    <col min="6146" max="6146" width="11.7109375" style="22" customWidth="1"/>
    <col min="6147" max="6147" width="52.5703125" style="22" customWidth="1"/>
    <col min="6148" max="6388" width="9.140625" style="22"/>
    <col min="6389" max="6389" width="10.42578125" style="22" customWidth="1"/>
    <col min="6390" max="6390" width="14.7109375" style="22" customWidth="1"/>
    <col min="6391" max="6391" width="13.85546875" style="22" customWidth="1"/>
    <col min="6392" max="6392" width="28.5703125" style="22" customWidth="1"/>
    <col min="6393" max="6393" width="13.85546875" style="22" customWidth="1"/>
    <col min="6394" max="6394" width="35.140625" style="22" customWidth="1"/>
    <col min="6395" max="6395" width="36.7109375" style="22" customWidth="1"/>
    <col min="6396" max="6396" width="14.28515625" style="22" customWidth="1"/>
    <col min="6397" max="6397" width="77.28515625" style="22" customWidth="1"/>
    <col min="6398" max="6399" width="11.140625" style="22" customWidth="1"/>
    <col min="6400" max="6400" width="7.85546875" style="22" customWidth="1"/>
    <col min="6401" max="6401" width="11.28515625" style="22" customWidth="1"/>
    <col min="6402" max="6402" width="11.7109375" style="22" customWidth="1"/>
    <col min="6403" max="6403" width="52.5703125" style="22" customWidth="1"/>
    <col min="6404" max="6644" width="9.140625" style="22"/>
    <col min="6645" max="6645" width="10.42578125" style="22" customWidth="1"/>
    <col min="6646" max="6646" width="14.7109375" style="22" customWidth="1"/>
    <col min="6647" max="6647" width="13.85546875" style="22" customWidth="1"/>
    <col min="6648" max="6648" width="28.5703125" style="22" customWidth="1"/>
    <col min="6649" max="6649" width="13.85546875" style="22" customWidth="1"/>
    <col min="6650" max="6650" width="35.140625" style="22" customWidth="1"/>
    <col min="6651" max="6651" width="36.7109375" style="22" customWidth="1"/>
    <col min="6652" max="6652" width="14.28515625" style="22" customWidth="1"/>
    <col min="6653" max="6653" width="77.28515625" style="22" customWidth="1"/>
    <col min="6654" max="6655" width="11.140625" style="22" customWidth="1"/>
    <col min="6656" max="6656" width="7.85546875" style="22" customWidth="1"/>
    <col min="6657" max="6657" width="11.28515625" style="22" customWidth="1"/>
    <col min="6658" max="6658" width="11.7109375" style="22" customWidth="1"/>
    <col min="6659" max="6659" width="52.5703125" style="22" customWidth="1"/>
    <col min="6660" max="6900" width="9.140625" style="22"/>
    <col min="6901" max="6901" width="10.42578125" style="22" customWidth="1"/>
    <col min="6902" max="6902" width="14.7109375" style="22" customWidth="1"/>
    <col min="6903" max="6903" width="13.85546875" style="22" customWidth="1"/>
    <col min="6904" max="6904" width="28.5703125" style="22" customWidth="1"/>
    <col min="6905" max="6905" width="13.85546875" style="22" customWidth="1"/>
    <col min="6906" max="6906" width="35.140625" style="22" customWidth="1"/>
    <col min="6907" max="6907" width="36.7109375" style="22" customWidth="1"/>
    <col min="6908" max="6908" width="14.28515625" style="22" customWidth="1"/>
    <col min="6909" max="6909" width="77.28515625" style="22" customWidth="1"/>
    <col min="6910" max="6911" width="11.140625" style="22" customWidth="1"/>
    <col min="6912" max="6912" width="7.85546875" style="22" customWidth="1"/>
    <col min="6913" max="6913" width="11.28515625" style="22" customWidth="1"/>
    <col min="6914" max="6914" width="11.7109375" style="22" customWidth="1"/>
    <col min="6915" max="6915" width="52.5703125" style="22" customWidth="1"/>
    <col min="6916" max="7156" width="9.140625" style="22"/>
    <col min="7157" max="7157" width="10.42578125" style="22" customWidth="1"/>
    <col min="7158" max="7158" width="14.7109375" style="22" customWidth="1"/>
    <col min="7159" max="7159" width="13.85546875" style="22" customWidth="1"/>
    <col min="7160" max="7160" width="28.5703125" style="22" customWidth="1"/>
    <col min="7161" max="7161" width="13.85546875" style="22" customWidth="1"/>
    <col min="7162" max="7162" width="35.140625" style="22" customWidth="1"/>
    <col min="7163" max="7163" width="36.7109375" style="22" customWidth="1"/>
    <col min="7164" max="7164" width="14.28515625" style="22" customWidth="1"/>
    <col min="7165" max="7165" width="77.28515625" style="22" customWidth="1"/>
    <col min="7166" max="7167" width="11.140625" style="22" customWidth="1"/>
    <col min="7168" max="7168" width="7.85546875" style="22" customWidth="1"/>
    <col min="7169" max="7169" width="11.28515625" style="22" customWidth="1"/>
    <col min="7170" max="7170" width="11.7109375" style="22" customWidth="1"/>
    <col min="7171" max="7171" width="52.5703125" style="22" customWidth="1"/>
    <col min="7172" max="7412" width="9.140625" style="22"/>
    <col min="7413" max="7413" width="10.42578125" style="22" customWidth="1"/>
    <col min="7414" max="7414" width="14.7109375" style="22" customWidth="1"/>
    <col min="7415" max="7415" width="13.85546875" style="22" customWidth="1"/>
    <col min="7416" max="7416" width="28.5703125" style="22" customWidth="1"/>
    <col min="7417" max="7417" width="13.85546875" style="22" customWidth="1"/>
    <col min="7418" max="7418" width="35.140625" style="22" customWidth="1"/>
    <col min="7419" max="7419" width="36.7109375" style="22" customWidth="1"/>
    <col min="7420" max="7420" width="14.28515625" style="22" customWidth="1"/>
    <col min="7421" max="7421" width="77.28515625" style="22" customWidth="1"/>
    <col min="7422" max="7423" width="11.140625" style="22" customWidth="1"/>
    <col min="7424" max="7424" width="7.85546875" style="22" customWidth="1"/>
    <col min="7425" max="7425" width="11.28515625" style="22" customWidth="1"/>
    <col min="7426" max="7426" width="11.7109375" style="22" customWidth="1"/>
    <col min="7427" max="7427" width="52.5703125" style="22" customWidth="1"/>
    <col min="7428" max="7668" width="9.140625" style="22"/>
    <col min="7669" max="7669" width="10.42578125" style="22" customWidth="1"/>
    <col min="7670" max="7670" width="14.7109375" style="22" customWidth="1"/>
    <col min="7671" max="7671" width="13.85546875" style="22" customWidth="1"/>
    <col min="7672" max="7672" width="28.5703125" style="22" customWidth="1"/>
    <col min="7673" max="7673" width="13.85546875" style="22" customWidth="1"/>
    <col min="7674" max="7674" width="35.140625" style="22" customWidth="1"/>
    <col min="7675" max="7675" width="36.7109375" style="22" customWidth="1"/>
    <col min="7676" max="7676" width="14.28515625" style="22" customWidth="1"/>
    <col min="7677" max="7677" width="77.28515625" style="22" customWidth="1"/>
    <col min="7678" max="7679" width="11.140625" style="22" customWidth="1"/>
    <col min="7680" max="7680" width="7.85546875" style="22" customWidth="1"/>
    <col min="7681" max="7681" width="11.28515625" style="22" customWidth="1"/>
    <col min="7682" max="7682" width="11.7109375" style="22" customWidth="1"/>
    <col min="7683" max="7683" width="52.5703125" style="22" customWidth="1"/>
    <col min="7684" max="7924" width="9.140625" style="22"/>
    <col min="7925" max="7925" width="10.42578125" style="22" customWidth="1"/>
    <col min="7926" max="7926" width="14.7109375" style="22" customWidth="1"/>
    <col min="7927" max="7927" width="13.85546875" style="22" customWidth="1"/>
    <col min="7928" max="7928" width="28.5703125" style="22" customWidth="1"/>
    <col min="7929" max="7929" width="13.85546875" style="22" customWidth="1"/>
    <col min="7930" max="7930" width="35.140625" style="22" customWidth="1"/>
    <col min="7931" max="7931" width="36.7109375" style="22" customWidth="1"/>
    <col min="7932" max="7932" width="14.28515625" style="22" customWidth="1"/>
    <col min="7933" max="7933" width="77.28515625" style="22" customWidth="1"/>
    <col min="7934" max="7935" width="11.140625" style="22" customWidth="1"/>
    <col min="7936" max="7936" width="7.85546875" style="22" customWidth="1"/>
    <col min="7937" max="7937" width="11.28515625" style="22" customWidth="1"/>
    <col min="7938" max="7938" width="11.7109375" style="22" customWidth="1"/>
    <col min="7939" max="7939" width="52.5703125" style="22" customWidth="1"/>
    <col min="7940" max="8180" width="9.140625" style="22"/>
    <col min="8181" max="8181" width="10.42578125" style="22" customWidth="1"/>
    <col min="8182" max="8182" width="14.7109375" style="22" customWidth="1"/>
    <col min="8183" max="8183" width="13.85546875" style="22" customWidth="1"/>
    <col min="8184" max="8184" width="28.5703125" style="22" customWidth="1"/>
    <col min="8185" max="8185" width="13.85546875" style="22" customWidth="1"/>
    <col min="8186" max="8186" width="35.140625" style="22" customWidth="1"/>
    <col min="8187" max="8187" width="36.7109375" style="22" customWidth="1"/>
    <col min="8188" max="8188" width="14.28515625" style="22" customWidth="1"/>
    <col min="8189" max="8189" width="77.28515625" style="22" customWidth="1"/>
    <col min="8190" max="8191" width="11.140625" style="22" customWidth="1"/>
    <col min="8192" max="8192" width="7.85546875" style="22" customWidth="1"/>
    <col min="8193" max="8193" width="11.28515625" style="22" customWidth="1"/>
    <col min="8194" max="8194" width="11.7109375" style="22" customWidth="1"/>
    <col min="8195" max="8195" width="52.5703125" style="22" customWidth="1"/>
    <col min="8196" max="8436" width="9.140625" style="22"/>
    <col min="8437" max="8437" width="10.42578125" style="22" customWidth="1"/>
    <col min="8438" max="8438" width="14.7109375" style="22" customWidth="1"/>
    <col min="8439" max="8439" width="13.85546875" style="22" customWidth="1"/>
    <col min="8440" max="8440" width="28.5703125" style="22" customWidth="1"/>
    <col min="8441" max="8441" width="13.85546875" style="22" customWidth="1"/>
    <col min="8442" max="8442" width="35.140625" style="22" customWidth="1"/>
    <col min="8443" max="8443" width="36.7109375" style="22" customWidth="1"/>
    <col min="8444" max="8444" width="14.28515625" style="22" customWidth="1"/>
    <col min="8445" max="8445" width="77.28515625" style="22" customWidth="1"/>
    <col min="8446" max="8447" width="11.140625" style="22" customWidth="1"/>
    <col min="8448" max="8448" width="7.85546875" style="22" customWidth="1"/>
    <col min="8449" max="8449" width="11.28515625" style="22" customWidth="1"/>
    <col min="8450" max="8450" width="11.7109375" style="22" customWidth="1"/>
    <col min="8451" max="8451" width="52.5703125" style="22" customWidth="1"/>
    <col min="8452" max="8692" width="9.140625" style="22"/>
    <col min="8693" max="8693" width="10.42578125" style="22" customWidth="1"/>
    <col min="8694" max="8694" width="14.7109375" style="22" customWidth="1"/>
    <col min="8695" max="8695" width="13.85546875" style="22" customWidth="1"/>
    <col min="8696" max="8696" width="28.5703125" style="22" customWidth="1"/>
    <col min="8697" max="8697" width="13.85546875" style="22" customWidth="1"/>
    <col min="8698" max="8698" width="35.140625" style="22" customWidth="1"/>
    <col min="8699" max="8699" width="36.7109375" style="22" customWidth="1"/>
    <col min="8700" max="8700" width="14.28515625" style="22" customWidth="1"/>
    <col min="8701" max="8701" width="77.28515625" style="22" customWidth="1"/>
    <col min="8702" max="8703" width="11.140625" style="22" customWidth="1"/>
    <col min="8704" max="8704" width="7.85546875" style="22" customWidth="1"/>
    <col min="8705" max="8705" width="11.28515625" style="22" customWidth="1"/>
    <col min="8706" max="8706" width="11.7109375" style="22" customWidth="1"/>
    <col min="8707" max="8707" width="52.5703125" style="22" customWidth="1"/>
    <col min="8708" max="8948" width="9.140625" style="22"/>
    <col min="8949" max="8949" width="10.42578125" style="22" customWidth="1"/>
    <col min="8950" max="8950" width="14.7109375" style="22" customWidth="1"/>
    <col min="8951" max="8951" width="13.85546875" style="22" customWidth="1"/>
    <col min="8952" max="8952" width="28.5703125" style="22" customWidth="1"/>
    <col min="8953" max="8953" width="13.85546875" style="22" customWidth="1"/>
    <col min="8954" max="8954" width="35.140625" style="22" customWidth="1"/>
    <col min="8955" max="8955" width="36.7109375" style="22" customWidth="1"/>
    <col min="8956" max="8956" width="14.28515625" style="22" customWidth="1"/>
    <col min="8957" max="8957" width="77.28515625" style="22" customWidth="1"/>
    <col min="8958" max="8959" width="11.140625" style="22" customWidth="1"/>
    <col min="8960" max="8960" width="7.85546875" style="22" customWidth="1"/>
    <col min="8961" max="8961" width="11.28515625" style="22" customWidth="1"/>
    <col min="8962" max="8962" width="11.7109375" style="22" customWidth="1"/>
    <col min="8963" max="8963" width="52.5703125" style="22" customWidth="1"/>
    <col min="8964" max="9204" width="9.140625" style="22"/>
    <col min="9205" max="9205" width="10.42578125" style="22" customWidth="1"/>
    <col min="9206" max="9206" width="14.7109375" style="22" customWidth="1"/>
    <col min="9207" max="9207" width="13.85546875" style="22" customWidth="1"/>
    <col min="9208" max="9208" width="28.5703125" style="22" customWidth="1"/>
    <col min="9209" max="9209" width="13.85546875" style="22" customWidth="1"/>
    <col min="9210" max="9210" width="35.140625" style="22" customWidth="1"/>
    <col min="9211" max="9211" width="36.7109375" style="22" customWidth="1"/>
    <col min="9212" max="9212" width="14.28515625" style="22" customWidth="1"/>
    <col min="9213" max="9213" width="77.28515625" style="22" customWidth="1"/>
    <col min="9214" max="9215" width="11.140625" style="22" customWidth="1"/>
    <col min="9216" max="9216" width="7.85546875" style="22" customWidth="1"/>
    <col min="9217" max="9217" width="11.28515625" style="22" customWidth="1"/>
    <col min="9218" max="9218" width="11.7109375" style="22" customWidth="1"/>
    <col min="9219" max="9219" width="52.5703125" style="22" customWidth="1"/>
    <col min="9220" max="9460" width="9.140625" style="22"/>
    <col min="9461" max="9461" width="10.42578125" style="22" customWidth="1"/>
    <col min="9462" max="9462" width="14.7109375" style="22" customWidth="1"/>
    <col min="9463" max="9463" width="13.85546875" style="22" customWidth="1"/>
    <col min="9464" max="9464" width="28.5703125" style="22" customWidth="1"/>
    <col min="9465" max="9465" width="13.85546875" style="22" customWidth="1"/>
    <col min="9466" max="9466" width="35.140625" style="22" customWidth="1"/>
    <col min="9467" max="9467" width="36.7109375" style="22" customWidth="1"/>
    <col min="9468" max="9468" width="14.28515625" style="22" customWidth="1"/>
    <col min="9469" max="9469" width="77.28515625" style="22" customWidth="1"/>
    <col min="9470" max="9471" width="11.140625" style="22" customWidth="1"/>
    <col min="9472" max="9472" width="7.85546875" style="22" customWidth="1"/>
    <col min="9473" max="9473" width="11.28515625" style="22" customWidth="1"/>
    <col min="9474" max="9474" width="11.7109375" style="22" customWidth="1"/>
    <col min="9475" max="9475" width="52.5703125" style="22" customWidth="1"/>
    <col min="9476" max="9716" width="9.140625" style="22"/>
    <col min="9717" max="9717" width="10.42578125" style="22" customWidth="1"/>
    <col min="9718" max="9718" width="14.7109375" style="22" customWidth="1"/>
    <col min="9719" max="9719" width="13.85546875" style="22" customWidth="1"/>
    <col min="9720" max="9720" width="28.5703125" style="22" customWidth="1"/>
    <col min="9721" max="9721" width="13.85546875" style="22" customWidth="1"/>
    <col min="9722" max="9722" width="35.140625" style="22" customWidth="1"/>
    <col min="9723" max="9723" width="36.7109375" style="22" customWidth="1"/>
    <col min="9724" max="9724" width="14.28515625" style="22" customWidth="1"/>
    <col min="9725" max="9725" width="77.28515625" style="22" customWidth="1"/>
    <col min="9726" max="9727" width="11.140625" style="22" customWidth="1"/>
    <col min="9728" max="9728" width="7.85546875" style="22" customWidth="1"/>
    <col min="9729" max="9729" width="11.28515625" style="22" customWidth="1"/>
    <col min="9730" max="9730" width="11.7109375" style="22" customWidth="1"/>
    <col min="9731" max="9731" width="52.5703125" style="22" customWidth="1"/>
    <col min="9732" max="9972" width="9.140625" style="22"/>
    <col min="9973" max="9973" width="10.42578125" style="22" customWidth="1"/>
    <col min="9974" max="9974" width="14.7109375" style="22" customWidth="1"/>
    <col min="9975" max="9975" width="13.85546875" style="22" customWidth="1"/>
    <col min="9976" max="9976" width="28.5703125" style="22" customWidth="1"/>
    <col min="9977" max="9977" width="13.85546875" style="22" customWidth="1"/>
    <col min="9978" max="9978" width="35.140625" style="22" customWidth="1"/>
    <col min="9979" max="9979" width="36.7109375" style="22" customWidth="1"/>
    <col min="9980" max="9980" width="14.28515625" style="22" customWidth="1"/>
    <col min="9981" max="9981" width="77.28515625" style="22" customWidth="1"/>
    <col min="9982" max="9983" width="11.140625" style="22" customWidth="1"/>
    <col min="9984" max="9984" width="7.85546875" style="22" customWidth="1"/>
    <col min="9985" max="9985" width="11.28515625" style="22" customWidth="1"/>
    <col min="9986" max="9986" width="11.7109375" style="22" customWidth="1"/>
    <col min="9987" max="9987" width="52.5703125" style="22" customWidth="1"/>
    <col min="9988" max="10228" width="9.140625" style="22"/>
    <col min="10229" max="10229" width="10.42578125" style="22" customWidth="1"/>
    <col min="10230" max="10230" width="14.7109375" style="22" customWidth="1"/>
    <col min="10231" max="10231" width="13.85546875" style="22" customWidth="1"/>
    <col min="10232" max="10232" width="28.5703125" style="22" customWidth="1"/>
    <col min="10233" max="10233" width="13.85546875" style="22" customWidth="1"/>
    <col min="10234" max="10234" width="35.140625" style="22" customWidth="1"/>
    <col min="10235" max="10235" width="36.7109375" style="22" customWidth="1"/>
    <col min="10236" max="10236" width="14.28515625" style="22" customWidth="1"/>
    <col min="10237" max="10237" width="77.28515625" style="22" customWidth="1"/>
    <col min="10238" max="10239" width="11.140625" style="22" customWidth="1"/>
    <col min="10240" max="10240" width="7.85546875" style="22" customWidth="1"/>
    <col min="10241" max="10241" width="11.28515625" style="22" customWidth="1"/>
    <col min="10242" max="10242" width="11.7109375" style="22" customWidth="1"/>
    <col min="10243" max="10243" width="52.5703125" style="22" customWidth="1"/>
    <col min="10244" max="10484" width="9.140625" style="22"/>
    <col min="10485" max="10485" width="10.42578125" style="22" customWidth="1"/>
    <col min="10486" max="10486" width="14.7109375" style="22" customWidth="1"/>
    <col min="10487" max="10487" width="13.85546875" style="22" customWidth="1"/>
    <col min="10488" max="10488" width="28.5703125" style="22" customWidth="1"/>
    <col min="10489" max="10489" width="13.85546875" style="22" customWidth="1"/>
    <col min="10490" max="10490" width="35.140625" style="22" customWidth="1"/>
    <col min="10491" max="10491" width="36.7109375" style="22" customWidth="1"/>
    <col min="10492" max="10492" width="14.28515625" style="22" customWidth="1"/>
    <col min="10493" max="10493" width="77.28515625" style="22" customWidth="1"/>
    <col min="10494" max="10495" width="11.140625" style="22" customWidth="1"/>
    <col min="10496" max="10496" width="7.85546875" style="22" customWidth="1"/>
    <col min="10497" max="10497" width="11.28515625" style="22" customWidth="1"/>
    <col min="10498" max="10498" width="11.7109375" style="22" customWidth="1"/>
    <col min="10499" max="10499" width="52.5703125" style="22" customWidth="1"/>
    <col min="10500" max="10740" width="9.140625" style="22"/>
    <col min="10741" max="10741" width="10.42578125" style="22" customWidth="1"/>
    <col min="10742" max="10742" width="14.7109375" style="22" customWidth="1"/>
    <col min="10743" max="10743" width="13.85546875" style="22" customWidth="1"/>
    <col min="10744" max="10744" width="28.5703125" style="22" customWidth="1"/>
    <col min="10745" max="10745" width="13.85546875" style="22" customWidth="1"/>
    <col min="10746" max="10746" width="35.140625" style="22" customWidth="1"/>
    <col min="10747" max="10747" width="36.7109375" style="22" customWidth="1"/>
    <col min="10748" max="10748" width="14.28515625" style="22" customWidth="1"/>
    <col min="10749" max="10749" width="77.28515625" style="22" customWidth="1"/>
    <col min="10750" max="10751" width="11.140625" style="22" customWidth="1"/>
    <col min="10752" max="10752" width="7.85546875" style="22" customWidth="1"/>
    <col min="10753" max="10753" width="11.28515625" style="22" customWidth="1"/>
    <col min="10754" max="10754" width="11.7109375" style="22" customWidth="1"/>
    <col min="10755" max="10755" width="52.5703125" style="22" customWidth="1"/>
    <col min="10756" max="10996" width="9.140625" style="22"/>
    <col min="10997" max="10997" width="10.42578125" style="22" customWidth="1"/>
    <col min="10998" max="10998" width="14.7109375" style="22" customWidth="1"/>
    <col min="10999" max="10999" width="13.85546875" style="22" customWidth="1"/>
    <col min="11000" max="11000" width="28.5703125" style="22" customWidth="1"/>
    <col min="11001" max="11001" width="13.85546875" style="22" customWidth="1"/>
    <col min="11002" max="11002" width="35.140625" style="22" customWidth="1"/>
    <col min="11003" max="11003" width="36.7109375" style="22" customWidth="1"/>
    <col min="11004" max="11004" width="14.28515625" style="22" customWidth="1"/>
    <col min="11005" max="11005" width="77.28515625" style="22" customWidth="1"/>
    <col min="11006" max="11007" width="11.140625" style="22" customWidth="1"/>
    <col min="11008" max="11008" width="7.85546875" style="22" customWidth="1"/>
    <col min="11009" max="11009" width="11.28515625" style="22" customWidth="1"/>
    <col min="11010" max="11010" width="11.7109375" style="22" customWidth="1"/>
    <col min="11011" max="11011" width="52.5703125" style="22" customWidth="1"/>
    <col min="11012" max="11252" width="9.140625" style="22"/>
    <col min="11253" max="11253" width="10.42578125" style="22" customWidth="1"/>
    <col min="11254" max="11254" width="14.7109375" style="22" customWidth="1"/>
    <col min="11255" max="11255" width="13.85546875" style="22" customWidth="1"/>
    <col min="11256" max="11256" width="28.5703125" style="22" customWidth="1"/>
    <col min="11257" max="11257" width="13.85546875" style="22" customWidth="1"/>
    <col min="11258" max="11258" width="35.140625" style="22" customWidth="1"/>
    <col min="11259" max="11259" width="36.7109375" style="22" customWidth="1"/>
    <col min="11260" max="11260" width="14.28515625" style="22" customWidth="1"/>
    <col min="11261" max="11261" width="77.28515625" style="22" customWidth="1"/>
    <col min="11262" max="11263" width="11.140625" style="22" customWidth="1"/>
    <col min="11264" max="11264" width="7.85546875" style="22" customWidth="1"/>
    <col min="11265" max="11265" width="11.28515625" style="22" customWidth="1"/>
    <col min="11266" max="11266" width="11.7109375" style="22" customWidth="1"/>
    <col min="11267" max="11267" width="52.5703125" style="22" customWidth="1"/>
    <col min="11268" max="11508" width="9.140625" style="22"/>
    <col min="11509" max="11509" width="10.42578125" style="22" customWidth="1"/>
    <col min="11510" max="11510" width="14.7109375" style="22" customWidth="1"/>
    <col min="11511" max="11511" width="13.85546875" style="22" customWidth="1"/>
    <col min="11512" max="11512" width="28.5703125" style="22" customWidth="1"/>
    <col min="11513" max="11513" width="13.85546875" style="22" customWidth="1"/>
    <col min="11514" max="11514" width="35.140625" style="22" customWidth="1"/>
    <col min="11515" max="11515" width="36.7109375" style="22" customWidth="1"/>
    <col min="11516" max="11516" width="14.28515625" style="22" customWidth="1"/>
    <col min="11517" max="11517" width="77.28515625" style="22" customWidth="1"/>
    <col min="11518" max="11519" width="11.140625" style="22" customWidth="1"/>
    <col min="11520" max="11520" width="7.85546875" style="22" customWidth="1"/>
    <col min="11521" max="11521" width="11.28515625" style="22" customWidth="1"/>
    <col min="11522" max="11522" width="11.7109375" style="22" customWidth="1"/>
    <col min="11523" max="11523" width="52.5703125" style="22" customWidth="1"/>
    <col min="11524" max="11764" width="9.140625" style="22"/>
    <col min="11765" max="11765" width="10.42578125" style="22" customWidth="1"/>
    <col min="11766" max="11766" width="14.7109375" style="22" customWidth="1"/>
    <col min="11767" max="11767" width="13.85546875" style="22" customWidth="1"/>
    <col min="11768" max="11768" width="28.5703125" style="22" customWidth="1"/>
    <col min="11769" max="11769" width="13.85546875" style="22" customWidth="1"/>
    <col min="11770" max="11770" width="35.140625" style="22" customWidth="1"/>
    <col min="11771" max="11771" width="36.7109375" style="22" customWidth="1"/>
    <col min="11772" max="11772" width="14.28515625" style="22" customWidth="1"/>
    <col min="11773" max="11773" width="77.28515625" style="22" customWidth="1"/>
    <col min="11774" max="11775" width="11.140625" style="22" customWidth="1"/>
    <col min="11776" max="11776" width="7.85546875" style="22" customWidth="1"/>
    <col min="11777" max="11777" width="11.28515625" style="22" customWidth="1"/>
    <col min="11778" max="11778" width="11.7109375" style="22" customWidth="1"/>
    <col min="11779" max="11779" width="52.5703125" style="22" customWidth="1"/>
    <col min="11780" max="12020" width="9.140625" style="22"/>
    <col min="12021" max="12021" width="10.42578125" style="22" customWidth="1"/>
    <col min="12022" max="12022" width="14.7109375" style="22" customWidth="1"/>
    <col min="12023" max="12023" width="13.85546875" style="22" customWidth="1"/>
    <col min="12024" max="12024" width="28.5703125" style="22" customWidth="1"/>
    <col min="12025" max="12025" width="13.85546875" style="22" customWidth="1"/>
    <col min="12026" max="12026" width="35.140625" style="22" customWidth="1"/>
    <col min="12027" max="12027" width="36.7109375" style="22" customWidth="1"/>
    <col min="12028" max="12028" width="14.28515625" style="22" customWidth="1"/>
    <col min="12029" max="12029" width="77.28515625" style="22" customWidth="1"/>
    <col min="12030" max="12031" width="11.140625" style="22" customWidth="1"/>
    <col min="12032" max="12032" width="7.85546875" style="22" customWidth="1"/>
    <col min="12033" max="12033" width="11.28515625" style="22" customWidth="1"/>
    <col min="12034" max="12034" width="11.7109375" style="22" customWidth="1"/>
    <col min="12035" max="12035" width="52.5703125" style="22" customWidth="1"/>
    <col min="12036" max="12276" width="9.140625" style="22"/>
    <col min="12277" max="12277" width="10.42578125" style="22" customWidth="1"/>
    <col min="12278" max="12278" width="14.7109375" style="22" customWidth="1"/>
    <col min="12279" max="12279" width="13.85546875" style="22" customWidth="1"/>
    <col min="12280" max="12280" width="28.5703125" style="22" customWidth="1"/>
    <col min="12281" max="12281" width="13.85546875" style="22" customWidth="1"/>
    <col min="12282" max="12282" width="35.140625" style="22" customWidth="1"/>
    <col min="12283" max="12283" width="36.7109375" style="22" customWidth="1"/>
    <col min="12284" max="12284" width="14.28515625" style="22" customWidth="1"/>
    <col min="12285" max="12285" width="77.28515625" style="22" customWidth="1"/>
    <col min="12286" max="12287" width="11.140625" style="22" customWidth="1"/>
    <col min="12288" max="12288" width="7.85546875" style="22" customWidth="1"/>
    <col min="12289" max="12289" width="11.28515625" style="22" customWidth="1"/>
    <col min="12290" max="12290" width="11.7109375" style="22" customWidth="1"/>
    <col min="12291" max="12291" width="52.5703125" style="22" customWidth="1"/>
    <col min="12292" max="12532" width="9.140625" style="22"/>
    <col min="12533" max="12533" width="10.42578125" style="22" customWidth="1"/>
    <col min="12534" max="12534" width="14.7109375" style="22" customWidth="1"/>
    <col min="12535" max="12535" width="13.85546875" style="22" customWidth="1"/>
    <col min="12536" max="12536" width="28.5703125" style="22" customWidth="1"/>
    <col min="12537" max="12537" width="13.85546875" style="22" customWidth="1"/>
    <col min="12538" max="12538" width="35.140625" style="22" customWidth="1"/>
    <col min="12539" max="12539" width="36.7109375" style="22" customWidth="1"/>
    <col min="12540" max="12540" width="14.28515625" style="22" customWidth="1"/>
    <col min="12541" max="12541" width="77.28515625" style="22" customWidth="1"/>
    <col min="12542" max="12543" width="11.140625" style="22" customWidth="1"/>
    <col min="12544" max="12544" width="7.85546875" style="22" customWidth="1"/>
    <col min="12545" max="12545" width="11.28515625" style="22" customWidth="1"/>
    <col min="12546" max="12546" width="11.7109375" style="22" customWidth="1"/>
    <col min="12547" max="12547" width="52.5703125" style="22" customWidth="1"/>
    <col min="12548" max="12788" width="9.140625" style="22"/>
    <col min="12789" max="12789" width="10.42578125" style="22" customWidth="1"/>
    <col min="12790" max="12790" width="14.7109375" style="22" customWidth="1"/>
    <col min="12791" max="12791" width="13.85546875" style="22" customWidth="1"/>
    <col min="12792" max="12792" width="28.5703125" style="22" customWidth="1"/>
    <col min="12793" max="12793" width="13.85546875" style="22" customWidth="1"/>
    <col min="12794" max="12794" width="35.140625" style="22" customWidth="1"/>
    <col min="12795" max="12795" width="36.7109375" style="22" customWidth="1"/>
    <col min="12796" max="12796" width="14.28515625" style="22" customWidth="1"/>
    <col min="12797" max="12797" width="77.28515625" style="22" customWidth="1"/>
    <col min="12798" max="12799" width="11.140625" style="22" customWidth="1"/>
    <col min="12800" max="12800" width="7.85546875" style="22" customWidth="1"/>
    <col min="12801" max="12801" width="11.28515625" style="22" customWidth="1"/>
    <col min="12802" max="12802" width="11.7109375" style="22" customWidth="1"/>
    <col min="12803" max="12803" width="52.5703125" style="22" customWidth="1"/>
    <col min="12804" max="13044" width="9.140625" style="22"/>
    <col min="13045" max="13045" width="10.42578125" style="22" customWidth="1"/>
    <col min="13046" max="13046" width="14.7109375" style="22" customWidth="1"/>
    <col min="13047" max="13047" width="13.85546875" style="22" customWidth="1"/>
    <col min="13048" max="13048" width="28.5703125" style="22" customWidth="1"/>
    <col min="13049" max="13049" width="13.85546875" style="22" customWidth="1"/>
    <col min="13050" max="13050" width="35.140625" style="22" customWidth="1"/>
    <col min="13051" max="13051" width="36.7109375" style="22" customWidth="1"/>
    <col min="13052" max="13052" width="14.28515625" style="22" customWidth="1"/>
    <col min="13053" max="13053" width="77.28515625" style="22" customWidth="1"/>
    <col min="13054" max="13055" width="11.140625" style="22" customWidth="1"/>
    <col min="13056" max="13056" width="7.85546875" style="22" customWidth="1"/>
    <col min="13057" max="13057" width="11.28515625" style="22" customWidth="1"/>
    <col min="13058" max="13058" width="11.7109375" style="22" customWidth="1"/>
    <col min="13059" max="13059" width="52.5703125" style="22" customWidth="1"/>
    <col min="13060" max="13300" width="9.140625" style="22"/>
    <col min="13301" max="13301" width="10.42578125" style="22" customWidth="1"/>
    <col min="13302" max="13302" width="14.7109375" style="22" customWidth="1"/>
    <col min="13303" max="13303" width="13.85546875" style="22" customWidth="1"/>
    <col min="13304" max="13304" width="28.5703125" style="22" customWidth="1"/>
    <col min="13305" max="13305" width="13.85546875" style="22" customWidth="1"/>
    <col min="13306" max="13306" width="35.140625" style="22" customWidth="1"/>
    <col min="13307" max="13307" width="36.7109375" style="22" customWidth="1"/>
    <col min="13308" max="13308" width="14.28515625" style="22" customWidth="1"/>
    <col min="13309" max="13309" width="77.28515625" style="22" customWidth="1"/>
    <col min="13310" max="13311" width="11.140625" style="22" customWidth="1"/>
    <col min="13312" max="13312" width="7.85546875" style="22" customWidth="1"/>
    <col min="13313" max="13313" width="11.28515625" style="22" customWidth="1"/>
    <col min="13314" max="13314" width="11.7109375" style="22" customWidth="1"/>
    <col min="13315" max="13315" width="52.5703125" style="22" customWidth="1"/>
    <col min="13316" max="13556" width="9.140625" style="22"/>
    <col min="13557" max="13557" width="10.42578125" style="22" customWidth="1"/>
    <col min="13558" max="13558" width="14.7109375" style="22" customWidth="1"/>
    <col min="13559" max="13559" width="13.85546875" style="22" customWidth="1"/>
    <col min="13560" max="13560" width="28.5703125" style="22" customWidth="1"/>
    <col min="13561" max="13561" width="13.85546875" style="22" customWidth="1"/>
    <col min="13562" max="13562" width="35.140625" style="22" customWidth="1"/>
    <col min="13563" max="13563" width="36.7109375" style="22" customWidth="1"/>
    <col min="13564" max="13564" width="14.28515625" style="22" customWidth="1"/>
    <col min="13565" max="13565" width="77.28515625" style="22" customWidth="1"/>
    <col min="13566" max="13567" width="11.140625" style="22" customWidth="1"/>
    <col min="13568" max="13568" width="7.85546875" style="22" customWidth="1"/>
    <col min="13569" max="13569" width="11.28515625" style="22" customWidth="1"/>
    <col min="13570" max="13570" width="11.7109375" style="22" customWidth="1"/>
    <col min="13571" max="13571" width="52.5703125" style="22" customWidth="1"/>
    <col min="13572" max="13812" width="9.140625" style="22"/>
    <col min="13813" max="13813" width="10.42578125" style="22" customWidth="1"/>
    <col min="13814" max="13814" width="14.7109375" style="22" customWidth="1"/>
    <col min="13815" max="13815" width="13.85546875" style="22" customWidth="1"/>
    <col min="13816" max="13816" width="28.5703125" style="22" customWidth="1"/>
    <col min="13817" max="13817" width="13.85546875" style="22" customWidth="1"/>
    <col min="13818" max="13818" width="35.140625" style="22" customWidth="1"/>
    <col min="13819" max="13819" width="36.7109375" style="22" customWidth="1"/>
    <col min="13820" max="13820" width="14.28515625" style="22" customWidth="1"/>
    <col min="13821" max="13821" width="77.28515625" style="22" customWidth="1"/>
    <col min="13822" max="13823" width="11.140625" style="22" customWidth="1"/>
    <col min="13824" max="13824" width="7.85546875" style="22" customWidth="1"/>
    <col min="13825" max="13825" width="11.28515625" style="22" customWidth="1"/>
    <col min="13826" max="13826" width="11.7109375" style="22" customWidth="1"/>
    <col min="13827" max="13827" width="52.5703125" style="22" customWidth="1"/>
    <col min="13828" max="14068" width="9.140625" style="22"/>
    <col min="14069" max="14069" width="10.42578125" style="22" customWidth="1"/>
    <col min="14070" max="14070" width="14.7109375" style="22" customWidth="1"/>
    <col min="14071" max="14071" width="13.85546875" style="22" customWidth="1"/>
    <col min="14072" max="14072" width="28.5703125" style="22" customWidth="1"/>
    <col min="14073" max="14073" width="13.85546875" style="22" customWidth="1"/>
    <col min="14074" max="14074" width="35.140625" style="22" customWidth="1"/>
    <col min="14075" max="14075" width="36.7109375" style="22" customWidth="1"/>
    <col min="14076" max="14076" width="14.28515625" style="22" customWidth="1"/>
    <col min="14077" max="14077" width="77.28515625" style="22" customWidth="1"/>
    <col min="14078" max="14079" width="11.140625" style="22" customWidth="1"/>
    <col min="14080" max="14080" width="7.85546875" style="22" customWidth="1"/>
    <col min="14081" max="14081" width="11.28515625" style="22" customWidth="1"/>
    <col min="14082" max="14082" width="11.7109375" style="22" customWidth="1"/>
    <col min="14083" max="14083" width="52.5703125" style="22" customWidth="1"/>
    <col min="14084" max="14324" width="9.140625" style="22"/>
    <col min="14325" max="14325" width="10.42578125" style="22" customWidth="1"/>
    <col min="14326" max="14326" width="14.7109375" style="22" customWidth="1"/>
    <col min="14327" max="14327" width="13.85546875" style="22" customWidth="1"/>
    <col min="14328" max="14328" width="28.5703125" style="22" customWidth="1"/>
    <col min="14329" max="14329" width="13.85546875" style="22" customWidth="1"/>
    <col min="14330" max="14330" width="35.140625" style="22" customWidth="1"/>
    <col min="14331" max="14331" width="36.7109375" style="22" customWidth="1"/>
    <col min="14332" max="14332" width="14.28515625" style="22" customWidth="1"/>
    <col min="14333" max="14333" width="77.28515625" style="22" customWidth="1"/>
    <col min="14334" max="14335" width="11.140625" style="22" customWidth="1"/>
    <col min="14336" max="14336" width="7.85546875" style="22" customWidth="1"/>
    <col min="14337" max="14337" width="11.28515625" style="22" customWidth="1"/>
    <col min="14338" max="14338" width="11.7109375" style="22" customWidth="1"/>
    <col min="14339" max="14339" width="52.5703125" style="22" customWidth="1"/>
    <col min="14340" max="14580" width="9.140625" style="22"/>
    <col min="14581" max="14581" width="10.42578125" style="22" customWidth="1"/>
    <col min="14582" max="14582" width="14.7109375" style="22" customWidth="1"/>
    <col min="14583" max="14583" width="13.85546875" style="22" customWidth="1"/>
    <col min="14584" max="14584" width="28.5703125" style="22" customWidth="1"/>
    <col min="14585" max="14585" width="13.85546875" style="22" customWidth="1"/>
    <col min="14586" max="14586" width="35.140625" style="22" customWidth="1"/>
    <col min="14587" max="14587" width="36.7109375" style="22" customWidth="1"/>
    <col min="14588" max="14588" width="14.28515625" style="22" customWidth="1"/>
    <col min="14589" max="14589" width="77.28515625" style="22" customWidth="1"/>
    <col min="14590" max="14591" width="11.140625" style="22" customWidth="1"/>
    <col min="14592" max="14592" width="7.85546875" style="22" customWidth="1"/>
    <col min="14593" max="14593" width="11.28515625" style="22" customWidth="1"/>
    <col min="14594" max="14594" width="11.7109375" style="22" customWidth="1"/>
    <col min="14595" max="14595" width="52.5703125" style="22" customWidth="1"/>
    <col min="14596" max="14836" width="9.140625" style="22"/>
    <col min="14837" max="14837" width="10.42578125" style="22" customWidth="1"/>
    <col min="14838" max="14838" width="14.7109375" style="22" customWidth="1"/>
    <col min="14839" max="14839" width="13.85546875" style="22" customWidth="1"/>
    <col min="14840" max="14840" width="28.5703125" style="22" customWidth="1"/>
    <col min="14841" max="14841" width="13.85546875" style="22" customWidth="1"/>
    <col min="14842" max="14842" width="35.140625" style="22" customWidth="1"/>
    <col min="14843" max="14843" width="36.7109375" style="22" customWidth="1"/>
    <col min="14844" max="14844" width="14.28515625" style="22" customWidth="1"/>
    <col min="14845" max="14845" width="77.28515625" style="22" customWidth="1"/>
    <col min="14846" max="14847" width="11.140625" style="22" customWidth="1"/>
    <col min="14848" max="14848" width="7.85546875" style="22" customWidth="1"/>
    <col min="14849" max="14849" width="11.28515625" style="22" customWidth="1"/>
    <col min="14850" max="14850" width="11.7109375" style="22" customWidth="1"/>
    <col min="14851" max="14851" width="52.5703125" style="22" customWidth="1"/>
    <col min="14852" max="15092" width="9.140625" style="22"/>
    <col min="15093" max="15093" width="10.42578125" style="22" customWidth="1"/>
    <col min="15094" max="15094" width="14.7109375" style="22" customWidth="1"/>
    <col min="15095" max="15095" width="13.85546875" style="22" customWidth="1"/>
    <col min="15096" max="15096" width="28.5703125" style="22" customWidth="1"/>
    <col min="15097" max="15097" width="13.85546875" style="22" customWidth="1"/>
    <col min="15098" max="15098" width="35.140625" style="22" customWidth="1"/>
    <col min="15099" max="15099" width="36.7109375" style="22" customWidth="1"/>
    <col min="15100" max="15100" width="14.28515625" style="22" customWidth="1"/>
    <col min="15101" max="15101" width="77.28515625" style="22" customWidth="1"/>
    <col min="15102" max="15103" width="11.140625" style="22" customWidth="1"/>
    <col min="15104" max="15104" width="7.85546875" style="22" customWidth="1"/>
    <col min="15105" max="15105" width="11.28515625" style="22" customWidth="1"/>
    <col min="15106" max="15106" width="11.7109375" style="22" customWidth="1"/>
    <col min="15107" max="15107" width="52.5703125" style="22" customWidth="1"/>
    <col min="15108" max="15348" width="9.140625" style="22"/>
    <col min="15349" max="15349" width="10.42578125" style="22" customWidth="1"/>
    <col min="15350" max="15350" width="14.7109375" style="22" customWidth="1"/>
    <col min="15351" max="15351" width="13.85546875" style="22" customWidth="1"/>
    <col min="15352" max="15352" width="28.5703125" style="22" customWidth="1"/>
    <col min="15353" max="15353" width="13.85546875" style="22" customWidth="1"/>
    <col min="15354" max="15354" width="35.140625" style="22" customWidth="1"/>
    <col min="15355" max="15355" width="36.7109375" style="22" customWidth="1"/>
    <col min="15356" max="15356" width="14.28515625" style="22" customWidth="1"/>
    <col min="15357" max="15357" width="77.28515625" style="22" customWidth="1"/>
    <col min="15358" max="15359" width="11.140625" style="22" customWidth="1"/>
    <col min="15360" max="15360" width="7.85546875" style="22" customWidth="1"/>
    <col min="15361" max="15361" width="11.28515625" style="22" customWidth="1"/>
    <col min="15362" max="15362" width="11.7109375" style="22" customWidth="1"/>
    <col min="15363" max="15363" width="52.5703125" style="22" customWidth="1"/>
    <col min="15364" max="15604" width="9.140625" style="22"/>
    <col min="15605" max="15605" width="10.42578125" style="22" customWidth="1"/>
    <col min="15606" max="15606" width="14.7109375" style="22" customWidth="1"/>
    <col min="15607" max="15607" width="13.85546875" style="22" customWidth="1"/>
    <col min="15608" max="15608" width="28.5703125" style="22" customWidth="1"/>
    <col min="15609" max="15609" width="13.85546875" style="22" customWidth="1"/>
    <col min="15610" max="15610" width="35.140625" style="22" customWidth="1"/>
    <col min="15611" max="15611" width="36.7109375" style="22" customWidth="1"/>
    <col min="15612" max="15612" width="14.28515625" style="22" customWidth="1"/>
    <col min="15613" max="15613" width="77.28515625" style="22" customWidth="1"/>
    <col min="15614" max="15615" width="11.140625" style="22" customWidth="1"/>
    <col min="15616" max="15616" width="7.85546875" style="22" customWidth="1"/>
    <col min="15617" max="15617" width="11.28515625" style="22" customWidth="1"/>
    <col min="15618" max="15618" width="11.7109375" style="22" customWidth="1"/>
    <col min="15619" max="15619" width="52.5703125" style="22" customWidth="1"/>
    <col min="15620" max="15860" width="9.140625" style="22"/>
    <col min="15861" max="15861" width="10.42578125" style="22" customWidth="1"/>
    <col min="15862" max="15862" width="14.7109375" style="22" customWidth="1"/>
    <col min="15863" max="15863" width="13.85546875" style="22" customWidth="1"/>
    <col min="15864" max="15864" width="28.5703125" style="22" customWidth="1"/>
    <col min="15865" max="15865" width="13.85546875" style="22" customWidth="1"/>
    <col min="15866" max="15866" width="35.140625" style="22" customWidth="1"/>
    <col min="15867" max="15867" width="36.7109375" style="22" customWidth="1"/>
    <col min="15868" max="15868" width="14.28515625" style="22" customWidth="1"/>
    <col min="15869" max="15869" width="77.28515625" style="22" customWidth="1"/>
    <col min="15870" max="15871" width="11.140625" style="22" customWidth="1"/>
    <col min="15872" max="15872" width="7.85546875" style="22" customWidth="1"/>
    <col min="15873" max="15873" width="11.28515625" style="22" customWidth="1"/>
    <col min="15874" max="15874" width="11.7109375" style="22" customWidth="1"/>
    <col min="15875" max="15875" width="52.5703125" style="22" customWidth="1"/>
    <col min="15876" max="16116" width="9.140625" style="22"/>
    <col min="16117" max="16117" width="10.42578125" style="22" customWidth="1"/>
    <col min="16118" max="16118" width="14.7109375" style="22" customWidth="1"/>
    <col min="16119" max="16119" width="13.85546875" style="22" customWidth="1"/>
    <col min="16120" max="16120" width="28.5703125" style="22" customWidth="1"/>
    <col min="16121" max="16121" width="13.85546875" style="22" customWidth="1"/>
    <col min="16122" max="16122" width="35.140625" style="22" customWidth="1"/>
    <col min="16123" max="16123" width="36.7109375" style="22" customWidth="1"/>
    <col min="16124" max="16124" width="14.28515625" style="22" customWidth="1"/>
    <col min="16125" max="16125" width="77.28515625" style="22" customWidth="1"/>
    <col min="16126" max="16127" width="11.140625" style="22" customWidth="1"/>
    <col min="16128" max="16128" width="7.85546875" style="22" customWidth="1"/>
    <col min="16129" max="16129" width="11.28515625" style="22" customWidth="1"/>
    <col min="16130" max="16130" width="11.7109375" style="22" customWidth="1"/>
    <col min="16131" max="16131" width="52.5703125" style="22" customWidth="1"/>
    <col min="16132" max="16384" width="9.140625" style="22"/>
  </cols>
  <sheetData>
    <row r="1" spans="1:18" s="20" customFormat="1" ht="15.75" x14ac:dyDescent="0.25">
      <c r="A1" s="20" t="s">
        <v>0</v>
      </c>
      <c r="B1" s="20" t="s">
        <v>1</v>
      </c>
      <c r="C1" s="20" t="s">
        <v>2</v>
      </c>
      <c r="D1" s="20" t="s">
        <v>3</v>
      </c>
      <c r="E1" s="21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503</v>
      </c>
      <c r="P1" s="20" t="s">
        <v>501</v>
      </c>
      <c r="R1" s="20" t="s">
        <v>502</v>
      </c>
    </row>
    <row r="2" spans="1:18" s="3" customFormat="1" ht="12.75" outlineLevel="2" x14ac:dyDescent="0.2">
      <c r="A2" s="1">
        <v>2021</v>
      </c>
      <c r="B2" s="1">
        <v>3695</v>
      </c>
      <c r="C2" s="2">
        <v>44336</v>
      </c>
      <c r="D2" s="3" t="s">
        <v>14</v>
      </c>
      <c r="E2" s="4">
        <v>115</v>
      </c>
      <c r="F2" s="3" t="s">
        <v>15</v>
      </c>
      <c r="G2" s="3" t="s">
        <v>16</v>
      </c>
      <c r="H2" s="3" t="s">
        <v>17</v>
      </c>
      <c r="I2" s="3" t="s">
        <v>18</v>
      </c>
      <c r="J2" s="1">
        <v>486</v>
      </c>
      <c r="K2" s="1">
        <v>2021</v>
      </c>
      <c r="L2" s="3" t="s">
        <v>19</v>
      </c>
      <c r="M2" s="3" t="s">
        <v>19</v>
      </c>
      <c r="N2" s="3" t="s">
        <v>19</v>
      </c>
      <c r="O2" s="3" t="s">
        <v>504</v>
      </c>
      <c r="P2" s="3" t="s">
        <v>488</v>
      </c>
      <c r="R2" s="3" t="s">
        <v>489</v>
      </c>
    </row>
    <row r="3" spans="1:18" s="3" customFormat="1" ht="12.75" outlineLevel="2" x14ac:dyDescent="0.2">
      <c r="A3" s="1">
        <v>2021</v>
      </c>
      <c r="B3" s="1">
        <v>3215</v>
      </c>
      <c r="C3" s="2">
        <v>44322</v>
      </c>
      <c r="D3" s="3" t="s">
        <v>14</v>
      </c>
      <c r="E3" s="4">
        <v>750</v>
      </c>
      <c r="F3" s="3" t="s">
        <v>15</v>
      </c>
      <c r="G3" s="3" t="s">
        <v>16</v>
      </c>
      <c r="H3" s="3" t="s">
        <v>17</v>
      </c>
      <c r="I3" s="3" t="s">
        <v>20</v>
      </c>
      <c r="J3" s="1">
        <v>489</v>
      </c>
      <c r="K3" s="1">
        <v>2021</v>
      </c>
      <c r="L3" s="3" t="s">
        <v>19</v>
      </c>
      <c r="M3" s="3" t="s">
        <v>19</v>
      </c>
      <c r="N3" s="3" t="s">
        <v>19</v>
      </c>
      <c r="O3" s="3" t="s">
        <v>504</v>
      </c>
      <c r="P3" s="3" t="s">
        <v>488</v>
      </c>
      <c r="R3" s="3" t="s">
        <v>489</v>
      </c>
    </row>
    <row r="4" spans="1:18" s="3" customFormat="1" ht="12.75" outlineLevel="2" x14ac:dyDescent="0.2">
      <c r="A4" s="1">
        <v>2021</v>
      </c>
      <c r="B4" s="1">
        <v>3214</v>
      </c>
      <c r="C4" s="2">
        <v>44322</v>
      </c>
      <c r="D4" s="3" t="s">
        <v>14</v>
      </c>
      <c r="E4" s="4">
        <v>250</v>
      </c>
      <c r="F4" s="3" t="s">
        <v>15</v>
      </c>
      <c r="G4" s="3" t="s">
        <v>16</v>
      </c>
      <c r="H4" s="3" t="s">
        <v>17</v>
      </c>
      <c r="I4" s="3" t="s">
        <v>21</v>
      </c>
      <c r="J4" s="1">
        <v>547</v>
      </c>
      <c r="K4" s="1">
        <v>2020</v>
      </c>
      <c r="L4" s="3" t="s">
        <v>19</v>
      </c>
      <c r="M4" s="3" t="s">
        <v>19</v>
      </c>
      <c r="N4" s="3" t="s">
        <v>19</v>
      </c>
      <c r="O4" s="3" t="s">
        <v>504</v>
      </c>
      <c r="P4" s="3" t="s">
        <v>488</v>
      </c>
      <c r="R4" s="3" t="s">
        <v>489</v>
      </c>
    </row>
    <row r="5" spans="1:18" s="3" customFormat="1" ht="12.75" outlineLevel="2" x14ac:dyDescent="0.2">
      <c r="A5" s="1">
        <v>2021</v>
      </c>
      <c r="B5" s="1">
        <v>432</v>
      </c>
      <c r="C5" s="2">
        <v>44217</v>
      </c>
      <c r="D5" s="3" t="s">
        <v>14</v>
      </c>
      <c r="E5" s="4">
        <v>250</v>
      </c>
      <c r="F5" s="3" t="s">
        <v>15</v>
      </c>
      <c r="G5" s="3" t="s">
        <v>16</v>
      </c>
      <c r="H5" s="3" t="s">
        <v>17</v>
      </c>
      <c r="I5" s="3" t="s">
        <v>21</v>
      </c>
      <c r="J5" s="1">
        <v>547</v>
      </c>
      <c r="K5" s="1">
        <v>2020</v>
      </c>
      <c r="L5" s="3" t="s">
        <v>19</v>
      </c>
      <c r="M5" s="3" t="s">
        <v>19</v>
      </c>
      <c r="N5" s="3" t="s">
        <v>19</v>
      </c>
      <c r="O5" s="3" t="s">
        <v>504</v>
      </c>
      <c r="P5" s="3" t="s">
        <v>488</v>
      </c>
      <c r="R5" s="3" t="s">
        <v>489</v>
      </c>
    </row>
    <row r="6" spans="1:18" s="3" customFormat="1" ht="12.75" outlineLevel="1" x14ac:dyDescent="0.2">
      <c r="A6" s="1"/>
      <c r="B6" s="1"/>
      <c r="C6" s="2"/>
      <c r="E6" s="4">
        <f>SUBTOTAL(9,E2:E5)</f>
        <v>1365</v>
      </c>
      <c r="F6" s="5" t="s">
        <v>22</v>
      </c>
      <c r="J6" s="1"/>
      <c r="K6" s="1"/>
    </row>
    <row r="7" spans="1:18" s="3" customFormat="1" ht="12.75" outlineLevel="2" x14ac:dyDescent="0.2">
      <c r="A7" s="1">
        <v>2021</v>
      </c>
      <c r="B7" s="1">
        <v>5058</v>
      </c>
      <c r="C7" s="2">
        <v>44411</v>
      </c>
      <c r="D7" s="3" t="s">
        <v>23</v>
      </c>
      <c r="E7" s="4">
        <v>2000</v>
      </c>
      <c r="F7" s="3" t="s">
        <v>24</v>
      </c>
      <c r="G7" s="3" t="s">
        <v>25</v>
      </c>
      <c r="H7" s="3" t="s">
        <v>25</v>
      </c>
      <c r="I7" s="3" t="s">
        <v>26</v>
      </c>
      <c r="J7" s="1">
        <v>981</v>
      </c>
      <c r="K7" s="1">
        <v>2021</v>
      </c>
      <c r="L7" s="1">
        <v>4</v>
      </c>
      <c r="M7" s="1">
        <v>794</v>
      </c>
      <c r="N7" s="2">
        <v>44393</v>
      </c>
      <c r="O7" s="3" t="s">
        <v>505</v>
      </c>
      <c r="P7" s="3" t="s">
        <v>488</v>
      </c>
      <c r="R7" s="3" t="s">
        <v>490</v>
      </c>
    </row>
    <row r="8" spans="1:18" s="3" customFormat="1" ht="12.75" outlineLevel="1" x14ac:dyDescent="0.2">
      <c r="A8" s="1"/>
      <c r="B8" s="1"/>
      <c r="C8" s="2"/>
      <c r="E8" s="4">
        <f>SUBTOTAL(9,E7:E7)</f>
        <v>2000</v>
      </c>
      <c r="F8" s="5" t="s">
        <v>27</v>
      </c>
      <c r="J8" s="1"/>
      <c r="K8" s="1"/>
      <c r="L8" s="1"/>
      <c r="M8" s="1"/>
      <c r="N8" s="2"/>
    </row>
    <row r="9" spans="1:18" s="3" customFormat="1" ht="12.75" outlineLevel="2" x14ac:dyDescent="0.2">
      <c r="A9" s="1">
        <v>2021</v>
      </c>
      <c r="B9" s="1">
        <v>5088</v>
      </c>
      <c r="C9" s="2">
        <v>44414</v>
      </c>
      <c r="D9" s="3" t="s">
        <v>28</v>
      </c>
      <c r="E9" s="4">
        <v>716.98</v>
      </c>
      <c r="F9" s="3" t="s">
        <v>29</v>
      </c>
      <c r="G9" s="3" t="s">
        <v>30</v>
      </c>
      <c r="H9" s="3" t="s">
        <v>31</v>
      </c>
      <c r="I9" s="3" t="s">
        <v>32</v>
      </c>
      <c r="J9" s="1">
        <v>742</v>
      </c>
      <c r="K9" s="1">
        <v>2021</v>
      </c>
      <c r="L9" s="1">
        <v>4</v>
      </c>
      <c r="M9" s="1">
        <v>766</v>
      </c>
      <c r="N9" s="2">
        <v>44385</v>
      </c>
      <c r="O9" s="3" t="s">
        <v>505</v>
      </c>
      <c r="P9" s="3" t="s">
        <v>491</v>
      </c>
      <c r="R9" s="3" t="s">
        <v>492</v>
      </c>
    </row>
    <row r="10" spans="1:18" s="3" customFormat="1" ht="12.75" outlineLevel="2" x14ac:dyDescent="0.2">
      <c r="A10" s="1">
        <v>2021</v>
      </c>
      <c r="B10" s="1">
        <v>5087</v>
      </c>
      <c r="C10" s="2">
        <v>44414</v>
      </c>
      <c r="D10" s="3" t="s">
        <v>28</v>
      </c>
      <c r="E10" s="4">
        <v>679.84</v>
      </c>
      <c r="F10" s="3" t="s">
        <v>29</v>
      </c>
      <c r="G10" s="3" t="s">
        <v>30</v>
      </c>
      <c r="H10" s="3" t="s">
        <v>31</v>
      </c>
      <c r="I10" s="3" t="s">
        <v>32</v>
      </c>
      <c r="J10" s="1">
        <v>739</v>
      </c>
      <c r="K10" s="1">
        <v>2021</v>
      </c>
      <c r="L10" s="1">
        <v>4</v>
      </c>
      <c r="M10" s="1">
        <v>766</v>
      </c>
      <c r="N10" s="2">
        <v>44385</v>
      </c>
      <c r="O10" s="3" t="s">
        <v>505</v>
      </c>
      <c r="P10" s="3" t="s">
        <v>491</v>
      </c>
      <c r="R10" s="3" t="s">
        <v>492</v>
      </c>
    </row>
    <row r="11" spans="1:18" s="3" customFormat="1" ht="12.75" outlineLevel="2" x14ac:dyDescent="0.2">
      <c r="A11" s="1">
        <v>2021</v>
      </c>
      <c r="B11" s="1">
        <v>5038</v>
      </c>
      <c r="C11" s="2">
        <v>44411</v>
      </c>
      <c r="D11" s="3" t="s">
        <v>33</v>
      </c>
      <c r="E11" s="4">
        <v>2188.66</v>
      </c>
      <c r="F11" s="3" t="s">
        <v>29</v>
      </c>
      <c r="G11" s="3" t="s">
        <v>30</v>
      </c>
      <c r="H11" s="3" t="s">
        <v>31</v>
      </c>
      <c r="I11" s="3" t="s">
        <v>32</v>
      </c>
      <c r="J11" s="1">
        <v>743</v>
      </c>
      <c r="K11" s="1">
        <v>2021</v>
      </c>
      <c r="L11" s="1">
        <v>4</v>
      </c>
      <c r="M11" s="1">
        <v>798</v>
      </c>
      <c r="N11" s="2">
        <v>44396</v>
      </c>
      <c r="O11" s="3" t="s">
        <v>505</v>
      </c>
      <c r="P11" s="3" t="s">
        <v>491</v>
      </c>
      <c r="R11" s="3" t="s">
        <v>492</v>
      </c>
    </row>
    <row r="12" spans="1:18" s="3" customFormat="1" ht="12.75" outlineLevel="2" x14ac:dyDescent="0.2">
      <c r="A12" s="1">
        <v>2021</v>
      </c>
      <c r="B12" s="1">
        <v>2074</v>
      </c>
      <c r="C12" s="2">
        <v>44280</v>
      </c>
      <c r="D12" s="3" t="s">
        <v>34</v>
      </c>
      <c r="E12" s="4">
        <v>31500</v>
      </c>
      <c r="F12" s="3" t="s">
        <v>29</v>
      </c>
      <c r="G12" s="3" t="s">
        <v>30</v>
      </c>
      <c r="H12" s="3" t="s">
        <v>31</v>
      </c>
      <c r="I12" s="3" t="s">
        <v>35</v>
      </c>
      <c r="J12" s="1">
        <v>778</v>
      </c>
      <c r="K12" s="1">
        <v>2021</v>
      </c>
      <c r="L12" s="1">
        <v>4</v>
      </c>
      <c r="M12" s="1">
        <v>250</v>
      </c>
      <c r="N12" s="2">
        <v>44277</v>
      </c>
      <c r="O12" s="3" t="s">
        <v>505</v>
      </c>
      <c r="P12" s="3" t="s">
        <v>491</v>
      </c>
      <c r="R12" s="3" t="s">
        <v>493</v>
      </c>
    </row>
    <row r="13" spans="1:18" s="3" customFormat="1" ht="12.75" outlineLevel="2" x14ac:dyDescent="0.2">
      <c r="A13" s="1">
        <v>2021</v>
      </c>
      <c r="B13" s="1">
        <v>858</v>
      </c>
      <c r="C13" s="2">
        <v>44237</v>
      </c>
      <c r="D13" s="3" t="s">
        <v>36</v>
      </c>
      <c r="E13" s="4">
        <v>13500</v>
      </c>
      <c r="F13" s="3" t="s">
        <v>29</v>
      </c>
      <c r="G13" s="3" t="s">
        <v>30</v>
      </c>
      <c r="H13" s="3" t="s">
        <v>31</v>
      </c>
      <c r="I13" s="3" t="s">
        <v>37</v>
      </c>
      <c r="J13" s="1">
        <v>785</v>
      </c>
      <c r="K13" s="1">
        <v>2020</v>
      </c>
      <c r="L13" s="1">
        <v>4</v>
      </c>
      <c r="M13" s="1">
        <v>110</v>
      </c>
      <c r="N13" s="2">
        <v>44237</v>
      </c>
      <c r="O13" s="3" t="s">
        <v>505</v>
      </c>
      <c r="P13" s="3" t="s">
        <v>491</v>
      </c>
      <c r="R13" s="3" t="s">
        <v>493</v>
      </c>
    </row>
    <row r="14" spans="1:18" s="3" customFormat="1" ht="12.75" outlineLevel="1" x14ac:dyDescent="0.2">
      <c r="A14" s="1"/>
      <c r="B14" s="1"/>
      <c r="C14" s="2"/>
      <c r="E14" s="4">
        <f>SUBTOTAL(9,E9:E13)</f>
        <v>48585.48</v>
      </c>
      <c r="F14" s="5" t="s">
        <v>38</v>
      </c>
      <c r="J14" s="1"/>
      <c r="K14" s="1"/>
      <c r="L14" s="1"/>
      <c r="M14" s="1"/>
      <c r="N14" s="2"/>
    </row>
    <row r="15" spans="1:18" s="3" customFormat="1" ht="12.75" outlineLevel="2" x14ac:dyDescent="0.2">
      <c r="A15" s="1">
        <v>2021</v>
      </c>
      <c r="B15" s="1">
        <v>5095</v>
      </c>
      <c r="C15" s="2">
        <v>44414</v>
      </c>
      <c r="D15" s="3" t="s">
        <v>28</v>
      </c>
      <c r="E15" s="4">
        <v>2343.65</v>
      </c>
      <c r="F15" s="3" t="s">
        <v>39</v>
      </c>
      <c r="G15" s="3" t="s">
        <v>40</v>
      </c>
      <c r="H15" s="3" t="s">
        <v>19</v>
      </c>
      <c r="I15" s="3" t="s">
        <v>32</v>
      </c>
      <c r="J15" s="1">
        <v>742</v>
      </c>
      <c r="K15" s="1">
        <v>2021</v>
      </c>
      <c r="L15" s="1">
        <v>4</v>
      </c>
      <c r="M15" s="1">
        <v>766</v>
      </c>
      <c r="N15" s="2">
        <v>44385</v>
      </c>
      <c r="O15" s="3" t="s">
        <v>505</v>
      </c>
      <c r="P15" s="3" t="s">
        <v>491</v>
      </c>
      <c r="R15" s="3" t="s">
        <v>492</v>
      </c>
    </row>
    <row r="16" spans="1:18" s="3" customFormat="1" ht="12.75" outlineLevel="1" x14ac:dyDescent="0.2">
      <c r="A16" s="1"/>
      <c r="B16" s="1"/>
      <c r="C16" s="2"/>
      <c r="E16" s="4">
        <f>SUBTOTAL(9,E15:E15)</f>
        <v>2343.65</v>
      </c>
      <c r="F16" s="5" t="s">
        <v>41</v>
      </c>
      <c r="J16" s="1"/>
      <c r="K16" s="1"/>
      <c r="L16" s="1"/>
      <c r="M16" s="1"/>
      <c r="N16" s="2"/>
    </row>
    <row r="17" spans="1:18" s="3" customFormat="1" ht="12.75" outlineLevel="2" x14ac:dyDescent="0.2">
      <c r="A17" s="1">
        <v>2021</v>
      </c>
      <c r="B17" s="1">
        <v>4558</v>
      </c>
      <c r="C17" s="2">
        <v>44385</v>
      </c>
      <c r="D17" s="3" t="s">
        <v>14</v>
      </c>
      <c r="E17" s="4">
        <v>360</v>
      </c>
      <c r="F17" s="3" t="s">
        <v>42</v>
      </c>
      <c r="G17" s="3" t="s">
        <v>16</v>
      </c>
      <c r="I17" s="3" t="s">
        <v>20</v>
      </c>
      <c r="J17" s="1">
        <v>489</v>
      </c>
      <c r="K17" s="1">
        <v>2021</v>
      </c>
      <c r="L17" s="3" t="s">
        <v>19</v>
      </c>
      <c r="M17" s="3" t="s">
        <v>19</v>
      </c>
      <c r="N17" s="3" t="s">
        <v>19</v>
      </c>
      <c r="O17" s="3" t="s">
        <v>504</v>
      </c>
      <c r="P17" s="3" t="s">
        <v>488</v>
      </c>
      <c r="R17" s="3" t="s">
        <v>489</v>
      </c>
    </row>
    <row r="18" spans="1:18" s="3" customFormat="1" ht="12.75" outlineLevel="2" x14ac:dyDescent="0.2">
      <c r="A18" s="1">
        <v>2021</v>
      </c>
      <c r="B18" s="1">
        <v>3889</v>
      </c>
      <c r="C18" s="2">
        <v>44348</v>
      </c>
      <c r="D18" s="3" t="s">
        <v>14</v>
      </c>
      <c r="E18" s="4">
        <v>880</v>
      </c>
      <c r="F18" s="3" t="s">
        <v>42</v>
      </c>
      <c r="G18" s="3" t="s">
        <v>16</v>
      </c>
      <c r="H18" s="3" t="s">
        <v>19</v>
      </c>
      <c r="I18" s="3" t="s">
        <v>18</v>
      </c>
      <c r="J18" s="1">
        <v>486</v>
      </c>
      <c r="K18" s="1">
        <v>2021</v>
      </c>
      <c r="L18" s="3" t="s">
        <v>19</v>
      </c>
      <c r="M18" s="3" t="s">
        <v>19</v>
      </c>
      <c r="N18" s="3" t="s">
        <v>19</v>
      </c>
      <c r="O18" s="3" t="s">
        <v>504</v>
      </c>
      <c r="P18" s="3" t="s">
        <v>488</v>
      </c>
      <c r="R18" s="3" t="s">
        <v>489</v>
      </c>
    </row>
    <row r="19" spans="1:18" s="3" customFormat="1" ht="12.75" outlineLevel="2" x14ac:dyDescent="0.2">
      <c r="A19" s="1">
        <v>2021</v>
      </c>
      <c r="B19" s="1">
        <v>3148</v>
      </c>
      <c r="C19" s="2">
        <v>44320</v>
      </c>
      <c r="D19" s="3" t="s">
        <v>14</v>
      </c>
      <c r="E19" s="4">
        <v>880</v>
      </c>
      <c r="F19" s="3" t="s">
        <v>42</v>
      </c>
      <c r="G19" s="3" t="s">
        <v>16</v>
      </c>
      <c r="H19" s="3" t="s">
        <v>19</v>
      </c>
      <c r="I19" s="3" t="s">
        <v>18</v>
      </c>
      <c r="J19" s="1">
        <v>486</v>
      </c>
      <c r="K19" s="1">
        <v>2021</v>
      </c>
      <c r="L19" s="3" t="s">
        <v>19</v>
      </c>
      <c r="M19" s="3" t="s">
        <v>19</v>
      </c>
      <c r="N19" s="3" t="s">
        <v>19</v>
      </c>
      <c r="O19" s="3" t="s">
        <v>504</v>
      </c>
      <c r="P19" s="3" t="s">
        <v>488</v>
      </c>
      <c r="R19" s="3" t="s">
        <v>489</v>
      </c>
    </row>
    <row r="20" spans="1:18" s="3" customFormat="1" ht="12.75" outlineLevel="2" x14ac:dyDescent="0.2">
      <c r="A20" s="1">
        <v>2021</v>
      </c>
      <c r="B20" s="1">
        <v>2602</v>
      </c>
      <c r="C20" s="2">
        <v>44301</v>
      </c>
      <c r="D20" s="3" t="s">
        <v>14</v>
      </c>
      <c r="E20" s="4">
        <v>880</v>
      </c>
      <c r="F20" s="3" t="s">
        <v>42</v>
      </c>
      <c r="G20" s="3" t="s">
        <v>16</v>
      </c>
      <c r="H20" s="3" t="s">
        <v>19</v>
      </c>
      <c r="I20" s="3" t="s">
        <v>18</v>
      </c>
      <c r="J20" s="1">
        <v>486</v>
      </c>
      <c r="K20" s="1">
        <v>2021</v>
      </c>
      <c r="L20" s="3" t="s">
        <v>19</v>
      </c>
      <c r="M20" s="3" t="s">
        <v>19</v>
      </c>
      <c r="N20" s="3" t="s">
        <v>19</v>
      </c>
      <c r="O20" s="3" t="s">
        <v>504</v>
      </c>
      <c r="P20" s="3" t="s">
        <v>488</v>
      </c>
      <c r="R20" s="3" t="s">
        <v>489</v>
      </c>
    </row>
    <row r="21" spans="1:18" s="3" customFormat="1" ht="12.75" outlineLevel="2" x14ac:dyDescent="0.2">
      <c r="A21" s="1">
        <v>2021</v>
      </c>
      <c r="B21" s="1">
        <v>5081</v>
      </c>
      <c r="C21" s="2">
        <v>44414</v>
      </c>
      <c r="D21" s="3" t="s">
        <v>43</v>
      </c>
      <c r="E21" s="4">
        <v>76.61</v>
      </c>
      <c r="F21" s="3" t="s">
        <v>42</v>
      </c>
      <c r="G21" s="3" t="s">
        <v>16</v>
      </c>
      <c r="H21" s="3" t="s">
        <v>44</v>
      </c>
      <c r="I21" s="3" t="s">
        <v>45</v>
      </c>
      <c r="J21" s="1">
        <v>532</v>
      </c>
      <c r="K21" s="1">
        <v>2021</v>
      </c>
      <c r="L21" s="3" t="s">
        <v>19</v>
      </c>
      <c r="M21" s="3" t="s">
        <v>19</v>
      </c>
      <c r="N21" s="3" t="s">
        <v>19</v>
      </c>
      <c r="O21" s="3" t="s">
        <v>504</v>
      </c>
      <c r="P21" s="3" t="s">
        <v>488</v>
      </c>
      <c r="R21" s="3" t="s">
        <v>489</v>
      </c>
    </row>
    <row r="22" spans="1:18" s="3" customFormat="1" ht="12.75" outlineLevel="2" x14ac:dyDescent="0.2">
      <c r="A22" s="1">
        <v>2021</v>
      </c>
      <c r="B22" s="1">
        <v>7390</v>
      </c>
      <c r="C22" s="2">
        <v>44497</v>
      </c>
      <c r="D22" s="3" t="s">
        <v>46</v>
      </c>
      <c r="E22" s="4">
        <v>98.83</v>
      </c>
      <c r="F22" s="3" t="s">
        <v>42</v>
      </c>
      <c r="G22" s="3" t="s">
        <v>16</v>
      </c>
      <c r="H22" s="3" t="s">
        <v>47</v>
      </c>
      <c r="I22" s="3" t="s">
        <v>48</v>
      </c>
      <c r="J22" s="1">
        <v>1117</v>
      </c>
      <c r="K22" s="1">
        <v>2021</v>
      </c>
      <c r="L22" s="3" t="s">
        <v>19</v>
      </c>
      <c r="M22" s="3" t="s">
        <v>19</v>
      </c>
      <c r="N22" s="3" t="s">
        <v>19</v>
      </c>
      <c r="O22" s="3" t="s">
        <v>504</v>
      </c>
      <c r="P22" s="3" t="s">
        <v>488</v>
      </c>
      <c r="R22" s="3" t="s">
        <v>489</v>
      </c>
    </row>
    <row r="23" spans="1:18" s="3" customFormat="1" ht="12.75" outlineLevel="2" x14ac:dyDescent="0.2">
      <c r="A23" s="1">
        <v>2021</v>
      </c>
      <c r="B23" s="1">
        <v>6378</v>
      </c>
      <c r="C23" s="2">
        <v>44468</v>
      </c>
      <c r="D23" s="3" t="s">
        <v>46</v>
      </c>
      <c r="E23" s="4">
        <v>170.81</v>
      </c>
      <c r="F23" s="3" t="s">
        <v>42</v>
      </c>
      <c r="G23" s="3" t="s">
        <v>16</v>
      </c>
      <c r="H23" s="3" t="s">
        <v>47</v>
      </c>
      <c r="I23" s="3" t="s">
        <v>48</v>
      </c>
      <c r="J23" s="1">
        <v>1117</v>
      </c>
      <c r="K23" s="1">
        <v>2021</v>
      </c>
      <c r="L23" s="3" t="s">
        <v>19</v>
      </c>
      <c r="M23" s="3" t="s">
        <v>19</v>
      </c>
      <c r="N23" s="3" t="s">
        <v>19</v>
      </c>
      <c r="O23" s="3" t="s">
        <v>504</v>
      </c>
      <c r="P23" s="3" t="s">
        <v>488</v>
      </c>
      <c r="R23" s="3" t="s">
        <v>489</v>
      </c>
    </row>
    <row r="24" spans="1:18" s="3" customFormat="1" ht="12.75" outlineLevel="2" x14ac:dyDescent="0.2">
      <c r="A24" s="1">
        <v>2021</v>
      </c>
      <c r="B24" s="1">
        <v>4957</v>
      </c>
      <c r="C24" s="2">
        <v>44400</v>
      </c>
      <c r="D24" s="3" t="s">
        <v>46</v>
      </c>
      <c r="E24" s="4">
        <v>223.85</v>
      </c>
      <c r="F24" s="3" t="s">
        <v>42</v>
      </c>
      <c r="G24" s="3" t="s">
        <v>16</v>
      </c>
      <c r="H24" s="3" t="s">
        <v>47</v>
      </c>
      <c r="I24" s="3" t="s">
        <v>45</v>
      </c>
      <c r="J24" s="1">
        <v>532</v>
      </c>
      <c r="K24" s="1">
        <v>2021</v>
      </c>
      <c r="L24" s="3" t="s">
        <v>19</v>
      </c>
      <c r="M24" s="3" t="s">
        <v>19</v>
      </c>
      <c r="N24" s="3" t="s">
        <v>19</v>
      </c>
      <c r="O24" s="3" t="s">
        <v>504</v>
      </c>
      <c r="P24" s="3" t="s">
        <v>488</v>
      </c>
      <c r="R24" s="3" t="s">
        <v>489</v>
      </c>
    </row>
    <row r="25" spans="1:18" s="3" customFormat="1" ht="12.75" outlineLevel="2" x14ac:dyDescent="0.2">
      <c r="A25" s="1">
        <v>2021</v>
      </c>
      <c r="B25" s="1">
        <v>4956</v>
      </c>
      <c r="C25" s="2">
        <v>44400</v>
      </c>
      <c r="D25" s="3" t="s">
        <v>49</v>
      </c>
      <c r="E25" s="4">
        <v>264.61</v>
      </c>
      <c r="F25" s="3" t="s">
        <v>42</v>
      </c>
      <c r="G25" s="3" t="s">
        <v>16</v>
      </c>
      <c r="H25" s="3" t="s">
        <v>47</v>
      </c>
      <c r="I25" s="3" t="s">
        <v>45</v>
      </c>
      <c r="J25" s="1">
        <v>532</v>
      </c>
      <c r="K25" s="1">
        <v>2021</v>
      </c>
      <c r="L25" s="3" t="s">
        <v>19</v>
      </c>
      <c r="M25" s="3" t="s">
        <v>19</v>
      </c>
      <c r="N25" s="3" t="s">
        <v>19</v>
      </c>
      <c r="O25" s="3" t="s">
        <v>504</v>
      </c>
      <c r="P25" s="3" t="s">
        <v>488</v>
      </c>
      <c r="R25" s="3" t="s">
        <v>489</v>
      </c>
    </row>
    <row r="26" spans="1:18" s="3" customFormat="1" ht="12.75" outlineLevel="2" x14ac:dyDescent="0.2">
      <c r="A26" s="1">
        <v>2021</v>
      </c>
      <c r="B26" s="1">
        <v>2164</v>
      </c>
      <c r="C26" s="2">
        <v>44292</v>
      </c>
      <c r="D26" s="3" t="s">
        <v>50</v>
      </c>
      <c r="E26" s="4">
        <v>179.19</v>
      </c>
      <c r="F26" s="3" t="s">
        <v>42</v>
      </c>
      <c r="G26" s="3" t="s">
        <v>16</v>
      </c>
      <c r="H26" s="3" t="s">
        <v>47</v>
      </c>
      <c r="I26" s="3" t="s">
        <v>45</v>
      </c>
      <c r="J26" s="1">
        <v>532</v>
      </c>
      <c r="K26" s="1">
        <v>2021</v>
      </c>
      <c r="L26" s="3" t="s">
        <v>19</v>
      </c>
      <c r="M26" s="3" t="s">
        <v>19</v>
      </c>
      <c r="N26" s="3" t="s">
        <v>19</v>
      </c>
      <c r="O26" s="3" t="s">
        <v>504</v>
      </c>
      <c r="P26" s="3" t="s">
        <v>488</v>
      </c>
      <c r="R26" s="3" t="s">
        <v>489</v>
      </c>
    </row>
    <row r="27" spans="1:18" s="3" customFormat="1" ht="12.75" outlineLevel="2" x14ac:dyDescent="0.2">
      <c r="A27" s="1">
        <v>2021</v>
      </c>
      <c r="B27" s="1">
        <v>1706</v>
      </c>
      <c r="C27" s="2">
        <v>44271</v>
      </c>
      <c r="D27" s="3" t="s">
        <v>50</v>
      </c>
      <c r="E27" s="4">
        <v>117.89</v>
      </c>
      <c r="F27" s="3" t="s">
        <v>42</v>
      </c>
      <c r="G27" s="3" t="s">
        <v>16</v>
      </c>
      <c r="H27" s="3" t="s">
        <v>47</v>
      </c>
      <c r="I27" s="3" t="s">
        <v>51</v>
      </c>
      <c r="J27" s="1">
        <v>1641</v>
      </c>
      <c r="K27" s="1">
        <v>2020</v>
      </c>
      <c r="L27" s="3" t="s">
        <v>19</v>
      </c>
      <c r="M27" s="3" t="s">
        <v>19</v>
      </c>
      <c r="N27" s="3" t="s">
        <v>19</v>
      </c>
      <c r="O27" s="3" t="s">
        <v>504</v>
      </c>
      <c r="P27" s="3" t="s">
        <v>488</v>
      </c>
      <c r="R27" s="3" t="s">
        <v>489</v>
      </c>
    </row>
    <row r="28" spans="1:18" s="3" customFormat="1" ht="12.75" outlineLevel="1" x14ac:dyDescent="0.2">
      <c r="A28" s="1"/>
      <c r="B28" s="1"/>
      <c r="C28" s="2"/>
      <c r="E28" s="4">
        <f>SUBTOTAL(9,E17:E27)</f>
        <v>4131.79</v>
      </c>
      <c r="F28" s="5" t="s">
        <v>52</v>
      </c>
      <c r="J28" s="1"/>
      <c r="K28" s="1"/>
    </row>
    <row r="29" spans="1:18" s="3" customFormat="1" ht="12.75" outlineLevel="2" x14ac:dyDescent="0.2">
      <c r="A29" s="1">
        <v>2021</v>
      </c>
      <c r="B29" s="1">
        <v>4628</v>
      </c>
      <c r="C29" s="2">
        <v>44391</v>
      </c>
      <c r="D29" s="3" t="s">
        <v>14</v>
      </c>
      <c r="E29" s="4">
        <v>3000</v>
      </c>
      <c r="F29" s="3" t="s">
        <v>53</v>
      </c>
      <c r="H29" s="3" t="s">
        <v>19</v>
      </c>
      <c r="I29" s="3" t="s">
        <v>54</v>
      </c>
      <c r="J29" s="1">
        <v>1069</v>
      </c>
      <c r="K29" s="1">
        <v>2021</v>
      </c>
      <c r="L29" s="1">
        <v>4</v>
      </c>
      <c r="M29" s="1">
        <v>773</v>
      </c>
      <c r="N29" s="2">
        <v>44389</v>
      </c>
      <c r="O29" s="3" t="s">
        <v>509</v>
      </c>
      <c r="P29" s="3" t="s">
        <v>488</v>
      </c>
      <c r="R29" s="3" t="s">
        <v>489</v>
      </c>
    </row>
    <row r="30" spans="1:18" s="3" customFormat="1" ht="12.75" outlineLevel="1" x14ac:dyDescent="0.2">
      <c r="A30" s="1"/>
      <c r="B30" s="1"/>
      <c r="C30" s="2"/>
      <c r="E30" s="4">
        <f>SUBTOTAL(9,E29:E29)</f>
        <v>3000</v>
      </c>
      <c r="F30" s="5" t="s">
        <v>55</v>
      </c>
      <c r="J30" s="1"/>
      <c r="K30" s="1"/>
      <c r="L30" s="1"/>
      <c r="M30" s="1"/>
      <c r="N30" s="2"/>
    </row>
    <row r="31" spans="1:18" s="3" customFormat="1" ht="12.75" outlineLevel="2" x14ac:dyDescent="0.2">
      <c r="A31" s="1">
        <v>2021</v>
      </c>
      <c r="B31" s="1">
        <v>3123</v>
      </c>
      <c r="C31" s="2">
        <v>44319</v>
      </c>
      <c r="D31" s="3" t="s">
        <v>56</v>
      </c>
      <c r="E31" s="4">
        <v>1400</v>
      </c>
      <c r="F31" s="3" t="s">
        <v>57</v>
      </c>
      <c r="H31" s="3" t="s">
        <v>19</v>
      </c>
      <c r="I31" s="3" t="s">
        <v>58</v>
      </c>
      <c r="J31" s="1">
        <v>1498</v>
      </c>
      <c r="K31" s="1">
        <v>2020</v>
      </c>
      <c r="L31" s="1">
        <v>4</v>
      </c>
      <c r="M31" s="1">
        <v>408</v>
      </c>
      <c r="N31" s="2">
        <v>44298</v>
      </c>
      <c r="O31" s="3" t="s">
        <v>509</v>
      </c>
      <c r="P31" s="3" t="s">
        <v>491</v>
      </c>
      <c r="R31" s="3" t="s">
        <v>494</v>
      </c>
    </row>
    <row r="32" spans="1:18" s="3" customFormat="1" ht="12.75" outlineLevel="1" x14ac:dyDescent="0.2">
      <c r="A32" s="1"/>
      <c r="B32" s="1"/>
      <c r="C32" s="2"/>
      <c r="E32" s="4">
        <f>SUBTOTAL(9,E31:E31)</f>
        <v>1400</v>
      </c>
      <c r="F32" s="5" t="s">
        <v>59</v>
      </c>
      <c r="J32" s="1"/>
      <c r="K32" s="1"/>
      <c r="L32" s="1"/>
      <c r="M32" s="1"/>
      <c r="N32" s="2"/>
    </row>
    <row r="33" spans="1:18" s="3" customFormat="1" ht="12.75" outlineLevel="2" x14ac:dyDescent="0.2">
      <c r="A33" s="1">
        <v>2021</v>
      </c>
      <c r="B33" s="1">
        <v>6324</v>
      </c>
      <c r="C33" s="2">
        <v>44467</v>
      </c>
      <c r="D33" s="3" t="s">
        <v>60</v>
      </c>
      <c r="E33" s="4">
        <v>12000</v>
      </c>
      <c r="F33" s="3" t="s">
        <v>61</v>
      </c>
      <c r="G33" s="3" t="s">
        <v>62</v>
      </c>
      <c r="H33" s="3" t="s">
        <v>63</v>
      </c>
      <c r="I33" s="3" t="s">
        <v>64</v>
      </c>
      <c r="J33" s="1">
        <v>1225</v>
      </c>
      <c r="K33" s="1">
        <v>2021</v>
      </c>
      <c r="L33" s="1">
        <v>4</v>
      </c>
      <c r="M33" s="1">
        <v>1058</v>
      </c>
      <c r="N33" s="2">
        <v>44460</v>
      </c>
      <c r="O33" s="3" t="s">
        <v>506</v>
      </c>
      <c r="P33" s="3" t="s">
        <v>491</v>
      </c>
      <c r="R33" s="3" t="s">
        <v>490</v>
      </c>
    </row>
    <row r="34" spans="1:18" s="3" customFormat="1" ht="12.75" outlineLevel="2" x14ac:dyDescent="0.2">
      <c r="A34" s="1">
        <v>2021</v>
      </c>
      <c r="B34" s="1">
        <v>5093</v>
      </c>
      <c r="C34" s="2">
        <v>44414</v>
      </c>
      <c r="D34" s="3" t="s">
        <v>28</v>
      </c>
      <c r="E34" s="4">
        <v>1640.56</v>
      </c>
      <c r="F34" s="3" t="s">
        <v>61</v>
      </c>
      <c r="G34" s="3" t="s">
        <v>62</v>
      </c>
      <c r="H34" s="3" t="s">
        <v>63</v>
      </c>
      <c r="I34" s="3" t="s">
        <v>32</v>
      </c>
      <c r="J34" s="1">
        <v>739</v>
      </c>
      <c r="K34" s="1">
        <v>2021</v>
      </c>
      <c r="L34" s="1">
        <v>4</v>
      </c>
      <c r="M34" s="1">
        <v>766</v>
      </c>
      <c r="N34" s="2">
        <v>44385</v>
      </c>
      <c r="O34" s="3" t="s">
        <v>505</v>
      </c>
      <c r="P34" s="3" t="s">
        <v>491</v>
      </c>
      <c r="R34" s="3" t="s">
        <v>495</v>
      </c>
    </row>
    <row r="35" spans="1:18" s="3" customFormat="1" ht="12.75" outlineLevel="2" x14ac:dyDescent="0.2">
      <c r="A35" s="1">
        <v>2021</v>
      </c>
      <c r="B35" s="1">
        <v>5057</v>
      </c>
      <c r="C35" s="2">
        <v>44411</v>
      </c>
      <c r="D35" s="3" t="s">
        <v>23</v>
      </c>
      <c r="E35" s="4">
        <v>2000</v>
      </c>
      <c r="F35" s="3" t="s">
        <v>61</v>
      </c>
      <c r="G35" s="3" t="s">
        <v>62</v>
      </c>
      <c r="H35" s="3" t="s">
        <v>63</v>
      </c>
      <c r="I35" s="3" t="s">
        <v>26</v>
      </c>
      <c r="J35" s="1">
        <v>981</v>
      </c>
      <c r="K35" s="1">
        <v>2021</v>
      </c>
      <c r="L35" s="1">
        <v>4</v>
      </c>
      <c r="M35" s="1">
        <v>794</v>
      </c>
      <c r="N35" s="2">
        <v>44393</v>
      </c>
      <c r="O35" s="3" t="s">
        <v>505</v>
      </c>
      <c r="P35" s="3" t="s">
        <v>488</v>
      </c>
      <c r="R35" s="3" t="s">
        <v>490</v>
      </c>
    </row>
    <row r="36" spans="1:18" s="3" customFormat="1" ht="12.75" outlineLevel="2" x14ac:dyDescent="0.2">
      <c r="A36" s="1">
        <v>2021</v>
      </c>
      <c r="B36" s="1">
        <v>1693</v>
      </c>
      <c r="C36" s="2">
        <v>44267</v>
      </c>
      <c r="D36" s="3" t="s">
        <v>65</v>
      </c>
      <c r="E36" s="4">
        <v>5000</v>
      </c>
      <c r="F36" s="3" t="s">
        <v>61</v>
      </c>
      <c r="G36" s="3" t="s">
        <v>62</v>
      </c>
      <c r="H36" s="3" t="s">
        <v>63</v>
      </c>
      <c r="I36" s="3" t="s">
        <v>66</v>
      </c>
      <c r="J36" s="1">
        <v>359</v>
      </c>
      <c r="K36" s="1">
        <v>2021</v>
      </c>
      <c r="L36" s="1">
        <v>4</v>
      </c>
      <c r="M36" s="1">
        <v>216</v>
      </c>
      <c r="N36" s="2">
        <v>44266</v>
      </c>
      <c r="O36" s="3" t="s">
        <v>506</v>
      </c>
      <c r="P36" s="3" t="s">
        <v>488</v>
      </c>
      <c r="R36" s="3" t="s">
        <v>490</v>
      </c>
    </row>
    <row r="37" spans="1:18" s="3" customFormat="1" ht="12.75" outlineLevel="2" x14ac:dyDescent="0.2">
      <c r="A37" s="1">
        <v>2021</v>
      </c>
      <c r="B37" s="1">
        <v>1218</v>
      </c>
      <c r="C37" s="2">
        <v>44251</v>
      </c>
      <c r="D37" s="3" t="s">
        <v>67</v>
      </c>
      <c r="E37" s="4">
        <v>2000</v>
      </c>
      <c r="F37" s="3" t="s">
        <v>61</v>
      </c>
      <c r="G37" s="3" t="s">
        <v>62</v>
      </c>
      <c r="H37" s="3" t="s">
        <v>63</v>
      </c>
      <c r="I37" s="3" t="s">
        <v>66</v>
      </c>
      <c r="J37" s="1">
        <v>335</v>
      </c>
      <c r="K37" s="1">
        <v>2020</v>
      </c>
      <c r="L37" s="1">
        <v>4</v>
      </c>
      <c r="M37" s="1">
        <v>94</v>
      </c>
      <c r="N37" s="2">
        <v>44232</v>
      </c>
      <c r="O37" s="3" t="s">
        <v>506</v>
      </c>
      <c r="P37" s="3" t="s">
        <v>488</v>
      </c>
      <c r="R37" s="3" t="s">
        <v>490</v>
      </c>
    </row>
    <row r="38" spans="1:18" s="3" customFormat="1" ht="12.75" outlineLevel="1" x14ac:dyDescent="0.2">
      <c r="A38" s="1"/>
      <c r="B38" s="1"/>
      <c r="C38" s="2"/>
      <c r="E38" s="4">
        <f>SUBTOTAL(9,E33:E37)</f>
        <v>22640.559999999998</v>
      </c>
      <c r="F38" s="5" t="s">
        <v>68</v>
      </c>
      <c r="J38" s="1"/>
      <c r="K38" s="1"/>
      <c r="L38" s="1"/>
      <c r="M38" s="1"/>
      <c r="N38" s="2"/>
    </row>
    <row r="39" spans="1:18" s="3" customFormat="1" ht="12.75" outlineLevel="2" x14ac:dyDescent="0.2">
      <c r="A39" s="1">
        <v>2021</v>
      </c>
      <c r="B39" s="1">
        <v>3703</v>
      </c>
      <c r="C39" s="2">
        <v>44337</v>
      </c>
      <c r="D39" s="3" t="s">
        <v>69</v>
      </c>
      <c r="E39" s="4">
        <v>4750</v>
      </c>
      <c r="F39" s="3" t="s">
        <v>70</v>
      </c>
      <c r="G39" s="3" t="s">
        <v>71</v>
      </c>
      <c r="H39" s="3" t="s">
        <v>72</v>
      </c>
      <c r="I39" s="3" t="s">
        <v>73</v>
      </c>
      <c r="J39" s="1">
        <v>565</v>
      </c>
      <c r="K39" s="1">
        <v>2020</v>
      </c>
      <c r="L39" s="1">
        <v>4</v>
      </c>
      <c r="M39" s="1">
        <v>276</v>
      </c>
      <c r="N39" s="2">
        <v>44280</v>
      </c>
      <c r="O39" s="3" t="s">
        <v>506</v>
      </c>
      <c r="P39" s="3" t="s">
        <v>488</v>
      </c>
      <c r="R39" s="3" t="s">
        <v>489</v>
      </c>
    </row>
    <row r="40" spans="1:18" s="3" customFormat="1" ht="12.75" outlineLevel="1" x14ac:dyDescent="0.2">
      <c r="A40" s="1"/>
      <c r="B40" s="1"/>
      <c r="C40" s="2"/>
      <c r="E40" s="4">
        <f>SUBTOTAL(9,E39:E39)</f>
        <v>4750</v>
      </c>
      <c r="F40" s="5" t="s">
        <v>74</v>
      </c>
      <c r="J40" s="1"/>
      <c r="K40" s="1"/>
      <c r="L40" s="1"/>
      <c r="M40" s="1"/>
      <c r="N40" s="2"/>
    </row>
    <row r="41" spans="1:18" s="3" customFormat="1" ht="12.75" outlineLevel="2" x14ac:dyDescent="0.2">
      <c r="A41" s="1">
        <v>2021</v>
      </c>
      <c r="B41" s="1">
        <v>6429</v>
      </c>
      <c r="C41" s="2">
        <v>44470</v>
      </c>
      <c r="D41" s="3" t="s">
        <v>75</v>
      </c>
      <c r="E41" s="4">
        <v>5247.05</v>
      </c>
      <c r="F41" s="3" t="s">
        <v>76</v>
      </c>
      <c r="G41" s="3" t="s">
        <v>77</v>
      </c>
      <c r="H41" s="3" t="s">
        <v>19</v>
      </c>
      <c r="I41" s="3" t="s">
        <v>18</v>
      </c>
      <c r="J41" s="1">
        <v>484</v>
      </c>
      <c r="K41" s="1">
        <v>2021</v>
      </c>
      <c r="L41" s="1">
        <v>4</v>
      </c>
      <c r="M41" s="1">
        <v>1099</v>
      </c>
      <c r="N41" s="2">
        <v>44469</v>
      </c>
      <c r="P41" s="3" t="s">
        <v>488</v>
      </c>
      <c r="R41" s="3" t="s">
        <v>489</v>
      </c>
    </row>
    <row r="42" spans="1:18" s="3" customFormat="1" ht="12.75" outlineLevel="2" x14ac:dyDescent="0.2">
      <c r="A42" s="1">
        <v>2021</v>
      </c>
      <c r="B42" s="1">
        <v>5091</v>
      </c>
      <c r="C42" s="2">
        <v>44414</v>
      </c>
      <c r="D42" s="3" t="s">
        <v>28</v>
      </c>
      <c r="E42" s="4">
        <v>1124.95</v>
      </c>
      <c r="F42" s="3" t="s">
        <v>76</v>
      </c>
      <c r="G42" s="3" t="s">
        <v>77</v>
      </c>
      <c r="H42" s="3" t="s">
        <v>19</v>
      </c>
      <c r="I42" s="3" t="s">
        <v>32</v>
      </c>
      <c r="J42" s="1">
        <v>739</v>
      </c>
      <c r="K42" s="1">
        <v>2021</v>
      </c>
      <c r="L42" s="1">
        <v>4</v>
      </c>
      <c r="M42" s="1">
        <v>766</v>
      </c>
      <c r="N42" s="2">
        <v>44385</v>
      </c>
      <c r="O42" s="3" t="s">
        <v>505</v>
      </c>
      <c r="P42" s="3" t="s">
        <v>491</v>
      </c>
      <c r="R42" s="3" t="s">
        <v>495</v>
      </c>
    </row>
    <row r="43" spans="1:18" s="3" customFormat="1" ht="12.75" outlineLevel="2" x14ac:dyDescent="0.2">
      <c r="A43" s="1">
        <v>2021</v>
      </c>
      <c r="B43" s="1">
        <v>2538</v>
      </c>
      <c r="C43" s="2">
        <v>44299</v>
      </c>
      <c r="D43" s="3" t="s">
        <v>78</v>
      </c>
      <c r="E43" s="4">
        <v>1922</v>
      </c>
      <c r="F43" s="3" t="s">
        <v>76</v>
      </c>
      <c r="G43" s="3" t="s">
        <v>77</v>
      </c>
      <c r="H43" s="3" t="s">
        <v>19</v>
      </c>
      <c r="I43" s="3" t="s">
        <v>21</v>
      </c>
      <c r="J43" s="1">
        <v>545</v>
      </c>
      <c r="K43" s="1">
        <v>2020</v>
      </c>
      <c r="L43" s="1">
        <v>4</v>
      </c>
      <c r="M43" s="1">
        <v>318</v>
      </c>
      <c r="N43" s="2">
        <v>44287</v>
      </c>
      <c r="P43" s="3" t="s">
        <v>488</v>
      </c>
      <c r="R43" s="3" t="s">
        <v>489</v>
      </c>
    </row>
    <row r="44" spans="1:18" s="3" customFormat="1" ht="12.75" outlineLevel="1" x14ac:dyDescent="0.2">
      <c r="A44" s="1"/>
      <c r="B44" s="1"/>
      <c r="C44" s="2"/>
      <c r="E44" s="4">
        <f>SUBTOTAL(9,E41:E43)</f>
        <v>8294</v>
      </c>
      <c r="F44" s="5" t="s">
        <v>79</v>
      </c>
      <c r="J44" s="1"/>
      <c r="K44" s="1"/>
      <c r="L44" s="1"/>
      <c r="M44" s="1"/>
      <c r="N44" s="2"/>
    </row>
    <row r="45" spans="1:18" s="3" customFormat="1" ht="12.75" outlineLevel="2" x14ac:dyDescent="0.2">
      <c r="A45" s="1">
        <v>2021</v>
      </c>
      <c r="B45" s="1">
        <v>5050</v>
      </c>
      <c r="C45" s="2">
        <v>44411</v>
      </c>
      <c r="D45" s="3" t="s">
        <v>80</v>
      </c>
      <c r="E45" s="4">
        <v>2766.81</v>
      </c>
      <c r="F45" s="3" t="s">
        <v>81</v>
      </c>
      <c r="G45" s="3" t="s">
        <v>82</v>
      </c>
      <c r="H45" s="3" t="s">
        <v>82</v>
      </c>
      <c r="I45" s="3" t="s">
        <v>32</v>
      </c>
      <c r="J45" s="1">
        <v>740</v>
      </c>
      <c r="K45" s="1">
        <v>2021</v>
      </c>
      <c r="L45" s="1">
        <v>4</v>
      </c>
      <c r="M45" s="1">
        <v>797</v>
      </c>
      <c r="N45" s="2">
        <v>44396</v>
      </c>
      <c r="O45" s="3" t="s">
        <v>505</v>
      </c>
      <c r="P45" s="3" t="s">
        <v>491</v>
      </c>
      <c r="R45" s="3" t="s">
        <v>495</v>
      </c>
    </row>
    <row r="46" spans="1:18" s="3" customFormat="1" ht="12.75" outlineLevel="1" x14ac:dyDescent="0.2">
      <c r="A46" s="1"/>
      <c r="B46" s="1"/>
      <c r="C46" s="2"/>
      <c r="E46" s="4">
        <f>SUBTOTAL(9,E45:E45)</f>
        <v>2766.81</v>
      </c>
      <c r="F46" s="5" t="s">
        <v>83</v>
      </c>
      <c r="J46" s="1"/>
      <c r="K46" s="1"/>
      <c r="L46" s="1"/>
      <c r="M46" s="1"/>
      <c r="N46" s="2"/>
    </row>
    <row r="47" spans="1:18" s="3" customFormat="1" ht="12.75" outlineLevel="2" x14ac:dyDescent="0.2">
      <c r="A47" s="1">
        <v>2021</v>
      </c>
      <c r="B47" s="1">
        <v>5037</v>
      </c>
      <c r="C47" s="2">
        <v>44411</v>
      </c>
      <c r="D47" s="3" t="s">
        <v>33</v>
      </c>
      <c r="E47" s="4">
        <v>1050.56</v>
      </c>
      <c r="F47" s="3" t="s">
        <v>84</v>
      </c>
      <c r="G47" s="3" t="s">
        <v>85</v>
      </c>
      <c r="H47" s="3" t="s">
        <v>19</v>
      </c>
      <c r="I47" s="3" t="s">
        <v>32</v>
      </c>
      <c r="J47" s="1">
        <v>743</v>
      </c>
      <c r="K47" s="1">
        <v>2021</v>
      </c>
      <c r="L47" s="1">
        <v>4</v>
      </c>
      <c r="M47" s="1">
        <v>798</v>
      </c>
      <c r="N47" s="2">
        <v>44396</v>
      </c>
      <c r="O47" s="3" t="s">
        <v>505</v>
      </c>
      <c r="P47" s="3" t="s">
        <v>491</v>
      </c>
      <c r="R47" s="3" t="s">
        <v>495</v>
      </c>
    </row>
    <row r="48" spans="1:18" s="3" customFormat="1" ht="12.75" outlineLevel="1" x14ac:dyDescent="0.2">
      <c r="A48" s="1"/>
      <c r="B48" s="1"/>
      <c r="C48" s="2"/>
      <c r="E48" s="4">
        <f>SUBTOTAL(9,E47:E47)</f>
        <v>1050.56</v>
      </c>
      <c r="F48" s="5" t="s">
        <v>86</v>
      </c>
      <c r="J48" s="1"/>
      <c r="K48" s="1"/>
      <c r="L48" s="1"/>
      <c r="M48" s="1"/>
      <c r="N48" s="2"/>
    </row>
    <row r="49" spans="1:18" s="3" customFormat="1" ht="12.75" outlineLevel="2" x14ac:dyDescent="0.2">
      <c r="A49" s="1">
        <v>2021</v>
      </c>
      <c r="B49" s="1">
        <v>5092</v>
      </c>
      <c r="C49" s="2">
        <v>44414</v>
      </c>
      <c r="D49" s="3" t="s">
        <v>28</v>
      </c>
      <c r="E49" s="4">
        <v>3818.28</v>
      </c>
      <c r="F49" s="3" t="s">
        <v>87</v>
      </c>
      <c r="G49" s="3" t="s">
        <v>88</v>
      </c>
      <c r="H49" s="3" t="s">
        <v>89</v>
      </c>
      <c r="I49" s="3" t="s">
        <v>32</v>
      </c>
      <c r="J49" s="1">
        <v>739</v>
      </c>
      <c r="K49" s="1">
        <v>2021</v>
      </c>
      <c r="L49" s="1">
        <v>4</v>
      </c>
      <c r="M49" s="1">
        <v>766</v>
      </c>
      <c r="N49" s="2">
        <v>44385</v>
      </c>
      <c r="O49" s="3" t="s">
        <v>505</v>
      </c>
      <c r="P49" s="3" t="s">
        <v>491</v>
      </c>
      <c r="R49" s="3" t="s">
        <v>495</v>
      </c>
    </row>
    <row r="50" spans="1:18" s="3" customFormat="1" ht="12.75" outlineLevel="2" x14ac:dyDescent="0.2">
      <c r="A50" s="1">
        <v>2021</v>
      </c>
      <c r="B50" s="1">
        <v>5047</v>
      </c>
      <c r="C50" s="2">
        <v>44411</v>
      </c>
      <c r="D50" s="3" t="s">
        <v>80</v>
      </c>
      <c r="E50" s="4">
        <v>1690.83</v>
      </c>
      <c r="F50" s="3" t="s">
        <v>87</v>
      </c>
      <c r="G50" s="3" t="s">
        <v>88</v>
      </c>
      <c r="H50" s="3" t="s">
        <v>89</v>
      </c>
      <c r="I50" s="3" t="s">
        <v>32</v>
      </c>
      <c r="J50" s="1">
        <v>740</v>
      </c>
      <c r="K50" s="1">
        <v>2021</v>
      </c>
      <c r="L50" s="1">
        <v>4</v>
      </c>
      <c r="M50" s="1">
        <v>797</v>
      </c>
      <c r="N50" s="2">
        <v>44396</v>
      </c>
      <c r="O50" s="3" t="s">
        <v>505</v>
      </c>
      <c r="P50" s="3" t="s">
        <v>491</v>
      </c>
      <c r="R50" s="3" t="s">
        <v>495</v>
      </c>
    </row>
    <row r="51" spans="1:18" s="3" customFormat="1" ht="12.75" outlineLevel="1" x14ac:dyDescent="0.2">
      <c r="A51" s="1"/>
      <c r="B51" s="1"/>
      <c r="C51" s="2"/>
      <c r="E51" s="4">
        <f>SUBTOTAL(9,E49:E50)</f>
        <v>5509.1100000000006</v>
      </c>
      <c r="F51" s="5" t="s">
        <v>90</v>
      </c>
      <c r="J51" s="1"/>
      <c r="K51" s="1"/>
      <c r="L51" s="1"/>
      <c r="M51" s="1"/>
      <c r="N51" s="2"/>
    </row>
    <row r="52" spans="1:18" s="3" customFormat="1" ht="12.75" outlineLevel="2" x14ac:dyDescent="0.2">
      <c r="A52" s="1">
        <v>2021</v>
      </c>
      <c r="B52" s="1">
        <v>6550</v>
      </c>
      <c r="C52" s="2">
        <v>44480</v>
      </c>
      <c r="D52" s="3" t="s">
        <v>91</v>
      </c>
      <c r="E52" s="4">
        <v>1500</v>
      </c>
      <c r="F52" s="3" t="s">
        <v>92</v>
      </c>
      <c r="G52" s="3" t="s">
        <v>93</v>
      </c>
      <c r="H52" s="3" t="s">
        <v>93</v>
      </c>
      <c r="I52" s="3" t="s">
        <v>94</v>
      </c>
      <c r="J52" s="1">
        <v>645</v>
      </c>
      <c r="K52" s="1">
        <v>2021</v>
      </c>
      <c r="L52" s="1">
        <v>4</v>
      </c>
      <c r="M52" s="1">
        <v>1121</v>
      </c>
      <c r="N52" s="2">
        <v>44476</v>
      </c>
      <c r="O52" s="3" t="s">
        <v>506</v>
      </c>
      <c r="P52" s="3" t="s">
        <v>491</v>
      </c>
      <c r="R52" s="3" t="s">
        <v>496</v>
      </c>
    </row>
    <row r="53" spans="1:18" s="3" customFormat="1" ht="12.75" outlineLevel="2" x14ac:dyDescent="0.2">
      <c r="A53" s="1">
        <v>2021</v>
      </c>
      <c r="B53" s="1">
        <v>6503</v>
      </c>
      <c r="C53" s="2">
        <v>44476</v>
      </c>
      <c r="D53" s="3" t="s">
        <v>95</v>
      </c>
      <c r="E53" s="4">
        <v>3000</v>
      </c>
      <c r="F53" s="3" t="s">
        <v>92</v>
      </c>
      <c r="G53" s="3" t="s">
        <v>93</v>
      </c>
      <c r="H53" s="3" t="s">
        <v>93</v>
      </c>
      <c r="I53" s="3" t="s">
        <v>96</v>
      </c>
      <c r="J53" s="1">
        <v>832</v>
      </c>
      <c r="K53" s="1">
        <v>2021</v>
      </c>
      <c r="L53" s="1">
        <v>4</v>
      </c>
      <c r="M53" s="1">
        <v>1098</v>
      </c>
      <c r="N53" s="2">
        <v>44469</v>
      </c>
      <c r="O53" s="3" t="s">
        <v>506</v>
      </c>
      <c r="P53" s="3" t="s">
        <v>488</v>
      </c>
      <c r="R53" s="3" t="s">
        <v>489</v>
      </c>
    </row>
    <row r="54" spans="1:18" s="3" customFormat="1" ht="12.75" outlineLevel="2" x14ac:dyDescent="0.2">
      <c r="A54" s="1">
        <v>2021</v>
      </c>
      <c r="B54" s="1">
        <v>6502</v>
      </c>
      <c r="C54" s="2">
        <v>44476</v>
      </c>
      <c r="D54" s="3" t="s">
        <v>95</v>
      </c>
      <c r="E54" s="4">
        <v>2000</v>
      </c>
      <c r="F54" s="3" t="s">
        <v>92</v>
      </c>
      <c r="G54" s="3" t="s">
        <v>93</v>
      </c>
      <c r="H54" s="3" t="s">
        <v>93</v>
      </c>
      <c r="I54" s="3" t="s">
        <v>96</v>
      </c>
      <c r="J54" s="1">
        <v>833</v>
      </c>
      <c r="K54" s="1">
        <v>2021</v>
      </c>
      <c r="L54" s="1">
        <v>4</v>
      </c>
      <c r="M54" s="1">
        <v>1098</v>
      </c>
      <c r="N54" s="2">
        <v>44469</v>
      </c>
      <c r="O54" s="3" t="s">
        <v>506</v>
      </c>
      <c r="P54" s="3" t="s">
        <v>488</v>
      </c>
      <c r="R54" s="3" t="s">
        <v>489</v>
      </c>
    </row>
    <row r="55" spans="1:18" s="3" customFormat="1" ht="12.75" outlineLevel="2" x14ac:dyDescent="0.2">
      <c r="A55" s="1">
        <v>2021</v>
      </c>
      <c r="B55" s="1">
        <v>5005</v>
      </c>
      <c r="C55" s="2">
        <v>44406</v>
      </c>
      <c r="D55" s="3" t="s">
        <v>97</v>
      </c>
      <c r="E55" s="4">
        <v>1500</v>
      </c>
      <c r="F55" s="3" t="s">
        <v>92</v>
      </c>
      <c r="G55" s="3" t="s">
        <v>93</v>
      </c>
      <c r="H55" s="3" t="s">
        <v>93</v>
      </c>
      <c r="I55" s="3" t="s">
        <v>94</v>
      </c>
      <c r="J55" s="1">
        <v>645</v>
      </c>
      <c r="K55" s="1">
        <v>2021</v>
      </c>
      <c r="L55" s="1">
        <v>4</v>
      </c>
      <c r="M55" s="1">
        <v>820</v>
      </c>
      <c r="N55" s="2">
        <v>44399</v>
      </c>
      <c r="O55" s="3" t="s">
        <v>506</v>
      </c>
      <c r="P55" s="3" t="s">
        <v>491</v>
      </c>
      <c r="R55" s="3" t="s">
        <v>496</v>
      </c>
    </row>
    <row r="56" spans="1:18" s="3" customFormat="1" ht="12.75" outlineLevel="2" x14ac:dyDescent="0.2">
      <c r="A56" s="1">
        <v>2021</v>
      </c>
      <c r="B56" s="1">
        <v>3975</v>
      </c>
      <c r="C56" s="2">
        <v>44355</v>
      </c>
      <c r="D56" s="3" t="s">
        <v>98</v>
      </c>
      <c r="E56" s="4">
        <v>3000</v>
      </c>
      <c r="F56" s="3" t="s">
        <v>92</v>
      </c>
      <c r="G56" s="3" t="s">
        <v>93</v>
      </c>
      <c r="H56" s="3" t="s">
        <v>93</v>
      </c>
      <c r="I56" s="3" t="s">
        <v>99</v>
      </c>
      <c r="J56" s="1">
        <v>1652</v>
      </c>
      <c r="K56" s="1">
        <v>2020</v>
      </c>
      <c r="L56" s="1">
        <v>4</v>
      </c>
      <c r="M56" s="1">
        <v>630</v>
      </c>
      <c r="N56" s="2">
        <v>44347</v>
      </c>
      <c r="O56" s="3" t="s">
        <v>506</v>
      </c>
      <c r="P56" s="3" t="s">
        <v>488</v>
      </c>
      <c r="R56" s="3" t="s">
        <v>489</v>
      </c>
    </row>
    <row r="57" spans="1:18" s="3" customFormat="1" ht="12.75" outlineLevel="2" x14ac:dyDescent="0.2">
      <c r="A57" s="1">
        <v>2021</v>
      </c>
      <c r="B57" s="1">
        <v>3974</v>
      </c>
      <c r="C57" s="2">
        <v>44355</v>
      </c>
      <c r="D57" s="3" t="s">
        <v>98</v>
      </c>
      <c r="E57" s="4">
        <v>2000</v>
      </c>
      <c r="F57" s="3" t="s">
        <v>92</v>
      </c>
      <c r="G57" s="3" t="s">
        <v>93</v>
      </c>
      <c r="H57" s="3" t="s">
        <v>93</v>
      </c>
      <c r="I57" s="3" t="s">
        <v>99</v>
      </c>
      <c r="J57" s="1">
        <v>1651</v>
      </c>
      <c r="K57" s="1">
        <v>2020</v>
      </c>
      <c r="L57" s="1">
        <v>4</v>
      </c>
      <c r="M57" s="1">
        <v>630</v>
      </c>
      <c r="N57" s="2">
        <v>44347</v>
      </c>
      <c r="O57" s="3" t="s">
        <v>506</v>
      </c>
      <c r="P57" s="3" t="s">
        <v>488</v>
      </c>
      <c r="R57" s="3" t="s">
        <v>489</v>
      </c>
    </row>
    <row r="58" spans="1:18" s="3" customFormat="1" ht="12.75" outlineLevel="2" x14ac:dyDescent="0.2">
      <c r="A58" s="1">
        <v>2021</v>
      </c>
      <c r="B58" s="1">
        <v>3655</v>
      </c>
      <c r="C58" s="2">
        <v>44335</v>
      </c>
      <c r="D58" s="3" t="s">
        <v>100</v>
      </c>
      <c r="E58" s="4">
        <v>1500</v>
      </c>
      <c r="F58" s="3" t="s">
        <v>92</v>
      </c>
      <c r="G58" s="3" t="s">
        <v>93</v>
      </c>
      <c r="H58" s="3" t="s">
        <v>93</v>
      </c>
      <c r="I58" s="3" t="s">
        <v>94</v>
      </c>
      <c r="J58" s="1">
        <v>645</v>
      </c>
      <c r="K58" s="1">
        <v>2021</v>
      </c>
      <c r="L58" s="1">
        <v>4</v>
      </c>
      <c r="M58" s="1">
        <v>504</v>
      </c>
      <c r="N58" s="2">
        <v>44316</v>
      </c>
      <c r="O58" s="3" t="s">
        <v>506</v>
      </c>
      <c r="P58" s="3" t="s">
        <v>491</v>
      </c>
      <c r="R58" s="3" t="s">
        <v>496</v>
      </c>
    </row>
    <row r="59" spans="1:18" s="3" customFormat="1" ht="12.75" outlineLevel="2" x14ac:dyDescent="0.2">
      <c r="A59" s="1">
        <v>2021</v>
      </c>
      <c r="B59" s="1">
        <v>2000</v>
      </c>
      <c r="C59" s="2">
        <v>44274</v>
      </c>
      <c r="D59" s="3" t="s">
        <v>101</v>
      </c>
      <c r="E59" s="4">
        <v>1500</v>
      </c>
      <c r="F59" s="3" t="s">
        <v>92</v>
      </c>
      <c r="G59" s="3" t="s">
        <v>93</v>
      </c>
      <c r="H59" s="3" t="s">
        <v>93</v>
      </c>
      <c r="I59" s="3" t="s">
        <v>94</v>
      </c>
      <c r="J59" s="1">
        <v>1163</v>
      </c>
      <c r="K59" s="1">
        <v>2020</v>
      </c>
      <c r="L59" s="1">
        <v>4</v>
      </c>
      <c r="M59" s="1">
        <v>213</v>
      </c>
      <c r="N59" s="2">
        <v>44265</v>
      </c>
      <c r="O59" s="3" t="s">
        <v>506</v>
      </c>
      <c r="P59" s="3" t="s">
        <v>491</v>
      </c>
      <c r="R59" s="3" t="s">
        <v>496</v>
      </c>
    </row>
    <row r="60" spans="1:18" s="3" customFormat="1" ht="12.75" outlineLevel="2" x14ac:dyDescent="0.2">
      <c r="A60" s="1">
        <v>2021</v>
      </c>
      <c r="B60" s="1">
        <v>471</v>
      </c>
      <c r="C60" s="2">
        <v>44221</v>
      </c>
      <c r="D60" s="3" t="s">
        <v>102</v>
      </c>
      <c r="E60" s="4">
        <v>3378.87</v>
      </c>
      <c r="F60" s="3" t="s">
        <v>92</v>
      </c>
      <c r="G60" s="3" t="s">
        <v>93</v>
      </c>
      <c r="H60" s="3" t="s">
        <v>93</v>
      </c>
      <c r="I60" s="3" t="s">
        <v>96</v>
      </c>
      <c r="J60" s="1">
        <v>1087</v>
      </c>
      <c r="K60" s="1">
        <v>2020</v>
      </c>
      <c r="L60" s="1">
        <v>4</v>
      </c>
      <c r="M60" s="1">
        <v>41</v>
      </c>
      <c r="N60" s="2">
        <v>44217</v>
      </c>
      <c r="O60" s="3" t="s">
        <v>506</v>
      </c>
      <c r="P60" s="3" t="s">
        <v>488</v>
      </c>
      <c r="R60" s="3" t="s">
        <v>489</v>
      </c>
    </row>
    <row r="61" spans="1:18" s="3" customFormat="1" ht="12.75" outlineLevel="1" x14ac:dyDescent="0.2">
      <c r="A61" s="1"/>
      <c r="B61" s="1"/>
      <c r="C61" s="2"/>
      <c r="E61" s="4">
        <f>SUBTOTAL(9,E52:E60)</f>
        <v>19378.87</v>
      </c>
      <c r="F61" s="5" t="s">
        <v>103</v>
      </c>
      <c r="J61" s="1"/>
      <c r="K61" s="1"/>
      <c r="L61" s="1"/>
      <c r="M61" s="1"/>
      <c r="N61" s="2"/>
    </row>
    <row r="62" spans="1:18" s="3" customFormat="1" ht="12.75" outlineLevel="2" x14ac:dyDescent="0.2">
      <c r="A62" s="1">
        <v>2021</v>
      </c>
      <c r="B62" s="1">
        <v>5048</v>
      </c>
      <c r="C62" s="2">
        <v>44411</v>
      </c>
      <c r="D62" s="3" t="s">
        <v>80</v>
      </c>
      <c r="E62" s="4">
        <v>1844.54</v>
      </c>
      <c r="F62" s="3" t="s">
        <v>104</v>
      </c>
      <c r="G62" s="3" t="s">
        <v>105</v>
      </c>
      <c r="H62" s="3" t="s">
        <v>19</v>
      </c>
      <c r="I62" s="3" t="s">
        <v>32</v>
      </c>
      <c r="J62" s="1">
        <v>740</v>
      </c>
      <c r="K62" s="1">
        <v>2021</v>
      </c>
      <c r="L62" s="1">
        <v>4</v>
      </c>
      <c r="M62" s="1">
        <v>797</v>
      </c>
      <c r="N62" s="2">
        <v>44396</v>
      </c>
      <c r="O62" s="3" t="s">
        <v>505</v>
      </c>
      <c r="P62" s="3" t="s">
        <v>491</v>
      </c>
      <c r="R62" s="3" t="s">
        <v>495</v>
      </c>
    </row>
    <row r="63" spans="1:18" s="3" customFormat="1" ht="12.75" outlineLevel="1" x14ac:dyDescent="0.2">
      <c r="A63" s="1"/>
      <c r="B63" s="1"/>
      <c r="C63" s="2"/>
      <c r="E63" s="4">
        <f>SUBTOTAL(9,E62:E62)</f>
        <v>1844.54</v>
      </c>
      <c r="F63" s="5" t="s">
        <v>106</v>
      </c>
      <c r="J63" s="1"/>
      <c r="K63" s="1"/>
      <c r="L63" s="1"/>
      <c r="M63" s="1"/>
      <c r="N63" s="2"/>
    </row>
    <row r="64" spans="1:18" s="3" customFormat="1" ht="12.75" outlineLevel="2" x14ac:dyDescent="0.2">
      <c r="A64" s="1">
        <v>2021</v>
      </c>
      <c r="B64" s="1">
        <v>5044</v>
      </c>
      <c r="C64" s="2">
        <v>44411</v>
      </c>
      <c r="D64" s="3" t="s">
        <v>80</v>
      </c>
      <c r="E64" s="4">
        <v>1168.21</v>
      </c>
      <c r="F64" s="3" t="s">
        <v>107</v>
      </c>
      <c r="G64" s="3" t="s">
        <v>108</v>
      </c>
      <c r="H64" s="3" t="s">
        <v>108</v>
      </c>
      <c r="I64" s="3" t="s">
        <v>32</v>
      </c>
      <c r="J64" s="1">
        <v>740</v>
      </c>
      <c r="K64" s="1">
        <v>2021</v>
      </c>
      <c r="L64" s="1">
        <v>4</v>
      </c>
      <c r="M64" s="1">
        <v>797</v>
      </c>
      <c r="N64" s="2">
        <v>44396</v>
      </c>
      <c r="O64" s="3" t="s">
        <v>505</v>
      </c>
      <c r="P64" s="3" t="s">
        <v>491</v>
      </c>
      <c r="R64" s="3" t="s">
        <v>495</v>
      </c>
    </row>
    <row r="65" spans="1:18" s="3" customFormat="1" ht="12.75" outlineLevel="1" x14ac:dyDescent="0.2">
      <c r="A65" s="1"/>
      <c r="B65" s="1"/>
      <c r="C65" s="2"/>
      <c r="E65" s="4">
        <f>SUBTOTAL(9,E64:E64)</f>
        <v>1168.21</v>
      </c>
      <c r="F65" s="5" t="s">
        <v>109</v>
      </c>
      <c r="J65" s="1"/>
      <c r="K65" s="1"/>
      <c r="L65" s="1"/>
      <c r="M65" s="1"/>
      <c r="N65" s="2"/>
    </row>
    <row r="66" spans="1:18" s="3" customFormat="1" ht="12.75" outlineLevel="2" x14ac:dyDescent="0.2">
      <c r="A66" s="1">
        <v>2021</v>
      </c>
      <c r="B66" s="1">
        <v>6398</v>
      </c>
      <c r="C66" s="2">
        <v>44470</v>
      </c>
      <c r="D66" s="3" t="s">
        <v>110</v>
      </c>
      <c r="E66" s="4">
        <v>5000</v>
      </c>
      <c r="F66" s="3" t="s">
        <v>111</v>
      </c>
      <c r="G66" s="3" t="s">
        <v>112</v>
      </c>
      <c r="H66" s="3" t="s">
        <v>112</v>
      </c>
      <c r="I66" s="3" t="s">
        <v>113</v>
      </c>
      <c r="J66" s="1">
        <v>360</v>
      </c>
      <c r="K66" s="1">
        <v>2021</v>
      </c>
      <c r="L66" s="1">
        <v>4</v>
      </c>
      <c r="M66" s="1">
        <v>1101</v>
      </c>
      <c r="N66" s="2">
        <v>44469</v>
      </c>
      <c r="O66" s="3" t="s">
        <v>506</v>
      </c>
      <c r="P66" s="3" t="s">
        <v>488</v>
      </c>
      <c r="R66" s="3" t="s">
        <v>490</v>
      </c>
    </row>
    <row r="67" spans="1:18" s="3" customFormat="1" ht="12.75" outlineLevel="2" x14ac:dyDescent="0.2">
      <c r="A67" s="1">
        <v>2021</v>
      </c>
      <c r="B67" s="1">
        <v>4541</v>
      </c>
      <c r="C67" s="2">
        <v>44384</v>
      </c>
      <c r="D67" s="3" t="s">
        <v>114</v>
      </c>
      <c r="E67" s="4">
        <v>5000</v>
      </c>
      <c r="F67" s="3" t="s">
        <v>111</v>
      </c>
      <c r="G67" s="3" t="s">
        <v>112</v>
      </c>
      <c r="H67" s="3" t="s">
        <v>112</v>
      </c>
      <c r="I67" s="3" t="s">
        <v>113</v>
      </c>
      <c r="J67" s="1">
        <v>360</v>
      </c>
      <c r="K67" s="1">
        <v>2021</v>
      </c>
      <c r="L67" s="1">
        <v>4</v>
      </c>
      <c r="M67" s="1">
        <v>750</v>
      </c>
      <c r="N67" s="2">
        <v>44382</v>
      </c>
      <c r="O67" s="3" t="s">
        <v>506</v>
      </c>
      <c r="P67" s="3" t="s">
        <v>488</v>
      </c>
      <c r="R67" s="3" t="s">
        <v>490</v>
      </c>
    </row>
    <row r="68" spans="1:18" s="3" customFormat="1" ht="12.75" outlineLevel="2" x14ac:dyDescent="0.2">
      <c r="A68" s="1">
        <v>2021</v>
      </c>
      <c r="B68" s="1">
        <v>3311</v>
      </c>
      <c r="C68" s="2">
        <v>44327</v>
      </c>
      <c r="D68" s="3" t="s">
        <v>115</v>
      </c>
      <c r="E68" s="4">
        <v>100</v>
      </c>
      <c r="F68" s="3" t="s">
        <v>111</v>
      </c>
      <c r="G68" s="3" t="s">
        <v>112</v>
      </c>
      <c r="H68" s="3" t="s">
        <v>112</v>
      </c>
      <c r="I68" s="3" t="s">
        <v>113</v>
      </c>
      <c r="J68" s="1">
        <v>360</v>
      </c>
      <c r="K68" s="1">
        <v>2021</v>
      </c>
      <c r="L68" s="1">
        <v>4</v>
      </c>
      <c r="M68" s="1">
        <v>517</v>
      </c>
      <c r="N68" s="2">
        <v>44319</v>
      </c>
      <c r="O68" s="3" t="s">
        <v>506</v>
      </c>
      <c r="P68" s="3" t="s">
        <v>488</v>
      </c>
      <c r="R68" s="3" t="s">
        <v>490</v>
      </c>
    </row>
    <row r="69" spans="1:18" s="3" customFormat="1" ht="12.75" outlineLevel="2" x14ac:dyDescent="0.2">
      <c r="A69" s="1">
        <v>2021</v>
      </c>
      <c r="B69" s="1">
        <v>3310</v>
      </c>
      <c r="C69" s="2">
        <v>44327</v>
      </c>
      <c r="D69" s="3" t="s">
        <v>115</v>
      </c>
      <c r="E69" s="4">
        <v>4900</v>
      </c>
      <c r="F69" s="3" t="s">
        <v>111</v>
      </c>
      <c r="G69" s="3" t="s">
        <v>112</v>
      </c>
      <c r="H69" s="3" t="s">
        <v>112</v>
      </c>
      <c r="I69" s="3" t="s">
        <v>113</v>
      </c>
      <c r="J69" s="1">
        <v>360</v>
      </c>
      <c r="K69" s="1">
        <v>2021</v>
      </c>
      <c r="L69" s="1">
        <v>4</v>
      </c>
      <c r="M69" s="1">
        <v>517</v>
      </c>
      <c r="N69" s="2">
        <v>44319</v>
      </c>
      <c r="O69" s="3" t="s">
        <v>506</v>
      </c>
      <c r="P69" s="3" t="s">
        <v>488</v>
      </c>
      <c r="R69" s="3" t="s">
        <v>490</v>
      </c>
    </row>
    <row r="70" spans="1:18" s="3" customFormat="1" ht="12.75" outlineLevel="2" x14ac:dyDescent="0.2">
      <c r="A70" s="1">
        <v>2021</v>
      </c>
      <c r="B70" s="1">
        <v>1685</v>
      </c>
      <c r="C70" s="2">
        <v>44266</v>
      </c>
      <c r="D70" s="3" t="s">
        <v>116</v>
      </c>
      <c r="E70" s="4">
        <v>5000</v>
      </c>
      <c r="F70" s="3" t="s">
        <v>111</v>
      </c>
      <c r="G70" s="3" t="s">
        <v>112</v>
      </c>
      <c r="H70" s="3" t="s">
        <v>112</v>
      </c>
      <c r="I70" s="3" t="s">
        <v>117</v>
      </c>
      <c r="J70" s="1">
        <v>420</v>
      </c>
      <c r="K70" s="1">
        <v>2020</v>
      </c>
      <c r="L70" s="1">
        <v>4</v>
      </c>
      <c r="M70" s="1">
        <v>188</v>
      </c>
      <c r="N70" s="2">
        <v>44260</v>
      </c>
      <c r="O70" s="3" t="s">
        <v>506</v>
      </c>
      <c r="P70" s="3" t="s">
        <v>488</v>
      </c>
      <c r="R70" s="3" t="s">
        <v>490</v>
      </c>
    </row>
    <row r="71" spans="1:18" s="3" customFormat="1" ht="12.75" outlineLevel="1" x14ac:dyDescent="0.2">
      <c r="A71" s="1"/>
      <c r="B71" s="1"/>
      <c r="C71" s="2"/>
      <c r="E71" s="4">
        <f>SUBTOTAL(9,E66:E70)</f>
        <v>20000</v>
      </c>
      <c r="F71" s="5" t="s">
        <v>118</v>
      </c>
      <c r="J71" s="1"/>
      <c r="K71" s="1"/>
      <c r="L71" s="1"/>
      <c r="M71" s="1"/>
      <c r="N71" s="2"/>
    </row>
    <row r="72" spans="1:18" s="3" customFormat="1" ht="12.75" outlineLevel="2" x14ac:dyDescent="0.2">
      <c r="A72" s="1">
        <v>2021</v>
      </c>
      <c r="B72" s="1">
        <v>5090</v>
      </c>
      <c r="C72" s="2">
        <v>44414</v>
      </c>
      <c r="D72" s="3" t="s">
        <v>28</v>
      </c>
      <c r="E72" s="4">
        <v>1069.3</v>
      </c>
      <c r="F72" s="3" t="s">
        <v>119</v>
      </c>
      <c r="G72" s="3" t="s">
        <v>120</v>
      </c>
      <c r="H72" s="3" t="s">
        <v>121</v>
      </c>
      <c r="I72" s="3" t="s">
        <v>32</v>
      </c>
      <c r="J72" s="1">
        <v>739</v>
      </c>
      <c r="K72" s="1">
        <v>2021</v>
      </c>
      <c r="L72" s="1">
        <v>4</v>
      </c>
      <c r="M72" s="1">
        <v>766</v>
      </c>
      <c r="N72" s="2">
        <v>44385</v>
      </c>
      <c r="O72" s="3" t="s">
        <v>505</v>
      </c>
      <c r="P72" s="3" t="s">
        <v>491</v>
      </c>
      <c r="R72" s="3" t="s">
        <v>495</v>
      </c>
    </row>
    <row r="73" spans="1:18" s="3" customFormat="1" ht="12.75" outlineLevel="1" x14ac:dyDescent="0.2">
      <c r="A73" s="1"/>
      <c r="B73" s="1"/>
      <c r="C73" s="2"/>
      <c r="E73" s="4">
        <f>SUBTOTAL(9,E72:E72)</f>
        <v>1069.3</v>
      </c>
      <c r="F73" s="5" t="s">
        <v>122</v>
      </c>
      <c r="J73" s="1"/>
      <c r="K73" s="1"/>
      <c r="L73" s="1"/>
      <c r="M73" s="1"/>
      <c r="N73" s="2"/>
    </row>
    <row r="74" spans="1:18" s="3" customFormat="1" ht="12.75" outlineLevel="2" x14ac:dyDescent="0.2">
      <c r="A74" s="1">
        <v>2021</v>
      </c>
      <c r="B74" s="1">
        <v>4659</v>
      </c>
      <c r="C74" s="2">
        <v>44391</v>
      </c>
      <c r="D74" s="3" t="s">
        <v>123</v>
      </c>
      <c r="E74" s="4">
        <v>1619</v>
      </c>
      <c r="F74" s="3" t="s">
        <v>124</v>
      </c>
      <c r="G74" s="3" t="s">
        <v>16</v>
      </c>
      <c r="H74" s="3" t="s">
        <v>19</v>
      </c>
      <c r="I74" s="3" t="s">
        <v>125</v>
      </c>
      <c r="J74" s="1">
        <v>1390</v>
      </c>
      <c r="K74" s="1">
        <v>2020</v>
      </c>
      <c r="L74" s="1">
        <v>4</v>
      </c>
      <c r="M74" s="1">
        <v>773</v>
      </c>
      <c r="N74" s="2">
        <v>44389</v>
      </c>
      <c r="O74" s="3" t="s">
        <v>509</v>
      </c>
      <c r="P74" s="3" t="s">
        <v>488</v>
      </c>
      <c r="R74" s="3" t="s">
        <v>489</v>
      </c>
    </row>
    <row r="75" spans="1:18" s="3" customFormat="1" ht="12.75" outlineLevel="1" x14ac:dyDescent="0.2">
      <c r="A75" s="1"/>
      <c r="B75" s="1"/>
      <c r="C75" s="2"/>
      <c r="E75" s="4">
        <f>SUBTOTAL(9,E74:E74)</f>
        <v>1619</v>
      </c>
      <c r="F75" s="5" t="s">
        <v>126</v>
      </c>
      <c r="J75" s="1"/>
      <c r="K75" s="1"/>
      <c r="L75" s="1"/>
      <c r="M75" s="1"/>
      <c r="N75" s="2"/>
    </row>
    <row r="76" spans="1:18" s="3" customFormat="1" ht="12.75" outlineLevel="2" x14ac:dyDescent="0.2">
      <c r="A76" s="1">
        <v>2021</v>
      </c>
      <c r="B76" s="1">
        <v>3126</v>
      </c>
      <c r="C76" s="2">
        <v>44319</v>
      </c>
      <c r="D76" s="3" t="s">
        <v>56</v>
      </c>
      <c r="E76" s="4">
        <v>3650</v>
      </c>
      <c r="F76" s="3" t="s">
        <v>127</v>
      </c>
      <c r="G76" s="3" t="s">
        <v>16</v>
      </c>
      <c r="H76" s="3" t="s">
        <v>19</v>
      </c>
      <c r="I76" s="3" t="s">
        <v>58</v>
      </c>
      <c r="J76" s="1">
        <v>1498</v>
      </c>
      <c r="K76" s="1">
        <v>2020</v>
      </c>
      <c r="L76" s="1">
        <v>4</v>
      </c>
      <c r="M76" s="1">
        <v>408</v>
      </c>
      <c r="N76" s="2">
        <v>44298</v>
      </c>
      <c r="O76" s="3" t="s">
        <v>509</v>
      </c>
      <c r="P76" s="3" t="s">
        <v>491</v>
      </c>
      <c r="R76" s="3" t="s">
        <v>494</v>
      </c>
    </row>
    <row r="77" spans="1:18" s="3" customFormat="1" ht="12.75" outlineLevel="1" x14ac:dyDescent="0.2">
      <c r="A77" s="1"/>
      <c r="B77" s="1"/>
      <c r="C77" s="2"/>
      <c r="E77" s="4">
        <f>SUBTOTAL(9,E76:E76)</f>
        <v>3650</v>
      </c>
      <c r="F77" s="5" t="s">
        <v>128</v>
      </c>
      <c r="J77" s="1"/>
      <c r="K77" s="1"/>
      <c r="L77" s="1"/>
      <c r="M77" s="1"/>
      <c r="N77" s="2"/>
    </row>
    <row r="78" spans="1:18" s="3" customFormat="1" ht="12.75" outlineLevel="2" x14ac:dyDescent="0.2">
      <c r="A78" s="1">
        <v>2021</v>
      </c>
      <c r="B78" s="1">
        <v>4670</v>
      </c>
      <c r="C78" s="2">
        <v>44391</v>
      </c>
      <c r="D78" s="3" t="s">
        <v>123</v>
      </c>
      <c r="E78" s="4">
        <v>2325</v>
      </c>
      <c r="F78" s="3" t="s">
        <v>129</v>
      </c>
      <c r="G78" s="3" t="s">
        <v>16</v>
      </c>
      <c r="H78" s="3" t="s">
        <v>19</v>
      </c>
      <c r="I78" s="3" t="s">
        <v>125</v>
      </c>
      <c r="J78" s="1">
        <v>1391</v>
      </c>
      <c r="K78" s="1">
        <v>2020</v>
      </c>
      <c r="L78" s="1">
        <v>4</v>
      </c>
      <c r="M78" s="1">
        <v>773</v>
      </c>
      <c r="N78" s="2">
        <v>44389</v>
      </c>
      <c r="O78" s="3" t="s">
        <v>509</v>
      </c>
      <c r="P78" s="3" t="s">
        <v>488</v>
      </c>
      <c r="R78" s="3" t="s">
        <v>489</v>
      </c>
    </row>
    <row r="79" spans="1:18" s="3" customFormat="1" ht="12.75" outlineLevel="1" x14ac:dyDescent="0.2">
      <c r="A79" s="1"/>
      <c r="B79" s="1"/>
      <c r="C79" s="2"/>
      <c r="E79" s="4">
        <f>SUBTOTAL(9,E78:E78)</f>
        <v>2325</v>
      </c>
      <c r="F79" s="5" t="s">
        <v>130</v>
      </c>
      <c r="J79" s="1"/>
      <c r="K79" s="1"/>
      <c r="L79" s="1"/>
      <c r="M79" s="1"/>
      <c r="N79" s="2"/>
    </row>
    <row r="80" spans="1:18" s="3" customFormat="1" ht="12.75" outlineLevel="2" x14ac:dyDescent="0.2">
      <c r="A80" s="1">
        <v>2021</v>
      </c>
      <c r="B80" s="1">
        <v>4640</v>
      </c>
      <c r="C80" s="2">
        <v>44391</v>
      </c>
      <c r="D80" s="3" t="s">
        <v>123</v>
      </c>
      <c r="E80" s="4">
        <v>3000</v>
      </c>
      <c r="F80" s="3" t="s">
        <v>131</v>
      </c>
      <c r="G80" s="3" t="s">
        <v>16</v>
      </c>
      <c r="H80" s="3" t="s">
        <v>19</v>
      </c>
      <c r="I80" s="3" t="s">
        <v>54</v>
      </c>
      <c r="J80" s="1">
        <v>1069</v>
      </c>
      <c r="K80" s="1">
        <v>2021</v>
      </c>
      <c r="L80" s="1">
        <v>4</v>
      </c>
      <c r="M80" s="1">
        <v>773</v>
      </c>
      <c r="N80" s="2">
        <v>44389</v>
      </c>
      <c r="O80" s="3" t="s">
        <v>509</v>
      </c>
      <c r="P80" s="3" t="s">
        <v>488</v>
      </c>
      <c r="R80" s="3" t="s">
        <v>489</v>
      </c>
    </row>
    <row r="81" spans="1:18" s="3" customFormat="1" ht="12.75" outlineLevel="1" x14ac:dyDescent="0.2">
      <c r="A81" s="1"/>
      <c r="B81" s="1"/>
      <c r="C81" s="2"/>
      <c r="E81" s="4">
        <f>SUBTOTAL(9,E80:E80)</f>
        <v>3000</v>
      </c>
      <c r="F81" s="5" t="s">
        <v>132</v>
      </c>
      <c r="J81" s="1"/>
      <c r="K81" s="1"/>
      <c r="L81" s="1"/>
      <c r="M81" s="1"/>
      <c r="N81" s="2"/>
    </row>
    <row r="82" spans="1:18" s="3" customFormat="1" ht="12.75" outlineLevel="2" x14ac:dyDescent="0.2">
      <c r="A82" s="1">
        <v>2021</v>
      </c>
      <c r="B82" s="1">
        <v>4626</v>
      </c>
      <c r="C82" s="2">
        <v>44391</v>
      </c>
      <c r="D82" s="3" t="s">
        <v>123</v>
      </c>
      <c r="E82" s="4">
        <v>3000</v>
      </c>
      <c r="F82" s="3" t="s">
        <v>133</v>
      </c>
      <c r="G82" s="3" t="s">
        <v>16</v>
      </c>
      <c r="H82" s="3" t="s">
        <v>19</v>
      </c>
      <c r="I82" s="3" t="s">
        <v>54</v>
      </c>
      <c r="J82" s="1">
        <v>1069</v>
      </c>
      <c r="K82" s="1">
        <v>2021</v>
      </c>
      <c r="L82" s="1">
        <v>4</v>
      </c>
      <c r="M82" s="1">
        <v>773</v>
      </c>
      <c r="N82" s="2">
        <v>44389</v>
      </c>
      <c r="O82" s="3" t="s">
        <v>509</v>
      </c>
      <c r="P82" s="3" t="s">
        <v>488</v>
      </c>
      <c r="R82" s="3" t="s">
        <v>489</v>
      </c>
    </row>
    <row r="83" spans="1:18" s="3" customFormat="1" ht="12.75" outlineLevel="1" x14ac:dyDescent="0.2">
      <c r="A83" s="1"/>
      <c r="B83" s="1"/>
      <c r="C83" s="2"/>
      <c r="E83" s="4">
        <f>SUBTOTAL(9,E82:E82)</f>
        <v>3000</v>
      </c>
      <c r="F83" s="5" t="s">
        <v>134</v>
      </c>
      <c r="J83" s="1"/>
      <c r="K83" s="1"/>
      <c r="L83" s="1"/>
      <c r="M83" s="1"/>
      <c r="N83" s="2"/>
    </row>
    <row r="84" spans="1:18" s="3" customFormat="1" ht="12.75" outlineLevel="2" x14ac:dyDescent="0.2">
      <c r="A84" s="1">
        <v>2021</v>
      </c>
      <c r="B84" s="1">
        <v>4668</v>
      </c>
      <c r="C84" s="2">
        <v>44391</v>
      </c>
      <c r="D84" s="3" t="s">
        <v>123</v>
      </c>
      <c r="E84" s="4">
        <v>2325</v>
      </c>
      <c r="F84" s="3" t="s">
        <v>133</v>
      </c>
      <c r="G84" s="3" t="s">
        <v>16</v>
      </c>
      <c r="H84" s="3" t="s">
        <v>19</v>
      </c>
      <c r="I84" s="3" t="s">
        <v>135</v>
      </c>
      <c r="J84" s="1">
        <v>1553</v>
      </c>
      <c r="K84" s="1">
        <v>2020</v>
      </c>
      <c r="L84" s="1">
        <v>4</v>
      </c>
      <c r="M84" s="1">
        <v>773</v>
      </c>
      <c r="N84" s="2">
        <v>44389</v>
      </c>
      <c r="O84" s="3" t="s">
        <v>509</v>
      </c>
      <c r="P84" s="3" t="s">
        <v>488</v>
      </c>
      <c r="R84" s="3" t="s">
        <v>489</v>
      </c>
    </row>
    <row r="85" spans="1:18" s="3" customFormat="1" ht="12.75" outlineLevel="1" x14ac:dyDescent="0.2">
      <c r="A85" s="1"/>
      <c r="B85" s="1"/>
      <c r="C85" s="2"/>
      <c r="E85" s="4">
        <f>SUBTOTAL(9,E84:E84)</f>
        <v>2325</v>
      </c>
      <c r="F85" s="5" t="s">
        <v>134</v>
      </c>
      <c r="J85" s="1"/>
      <c r="K85" s="1"/>
      <c r="L85" s="1"/>
      <c r="M85" s="1"/>
      <c r="N85" s="2"/>
    </row>
    <row r="86" spans="1:18" s="3" customFormat="1" ht="12.75" outlineLevel="2" x14ac:dyDescent="0.2">
      <c r="A86" s="1">
        <v>2021</v>
      </c>
      <c r="B86" s="1">
        <v>4666</v>
      </c>
      <c r="C86" s="2">
        <v>44391</v>
      </c>
      <c r="D86" s="3" t="s">
        <v>123</v>
      </c>
      <c r="E86" s="4">
        <v>2325</v>
      </c>
      <c r="F86" s="3" t="s">
        <v>136</v>
      </c>
      <c r="G86" s="3" t="s">
        <v>16</v>
      </c>
      <c r="H86" s="3" t="s">
        <v>19</v>
      </c>
      <c r="I86" s="3" t="s">
        <v>135</v>
      </c>
      <c r="J86" s="1">
        <v>1553</v>
      </c>
      <c r="K86" s="1">
        <v>2020</v>
      </c>
      <c r="L86" s="1">
        <v>4</v>
      </c>
      <c r="M86" s="1">
        <v>773</v>
      </c>
      <c r="N86" s="2">
        <v>44389</v>
      </c>
      <c r="O86" s="3" t="s">
        <v>509</v>
      </c>
      <c r="P86" s="3" t="s">
        <v>488</v>
      </c>
      <c r="R86" s="3" t="s">
        <v>489</v>
      </c>
    </row>
    <row r="87" spans="1:18" s="3" customFormat="1" ht="12.75" outlineLevel="1" x14ac:dyDescent="0.2">
      <c r="A87" s="1"/>
      <c r="B87" s="1"/>
      <c r="C87" s="2"/>
      <c r="E87" s="4">
        <f>SUBTOTAL(9,E86:E86)</f>
        <v>2325</v>
      </c>
      <c r="F87" s="5" t="s">
        <v>137</v>
      </c>
      <c r="J87" s="1"/>
      <c r="K87" s="1"/>
      <c r="L87" s="1"/>
      <c r="M87" s="1"/>
      <c r="N87" s="2"/>
    </row>
    <row r="88" spans="1:18" s="3" customFormat="1" ht="12.75" outlineLevel="2" x14ac:dyDescent="0.2">
      <c r="A88" s="1">
        <v>2021</v>
      </c>
      <c r="B88" s="1">
        <v>4672</v>
      </c>
      <c r="C88" s="2">
        <v>44391</v>
      </c>
      <c r="D88" s="3" t="s">
        <v>123</v>
      </c>
      <c r="E88" s="4">
        <v>2583</v>
      </c>
      <c r="F88" s="3" t="s">
        <v>138</v>
      </c>
      <c r="G88" s="3" t="s">
        <v>16</v>
      </c>
      <c r="H88" s="3" t="s">
        <v>19</v>
      </c>
      <c r="I88" s="3" t="s">
        <v>125</v>
      </c>
      <c r="J88" s="1">
        <v>1391</v>
      </c>
      <c r="K88" s="1">
        <v>2020</v>
      </c>
      <c r="L88" s="1">
        <v>4</v>
      </c>
      <c r="M88" s="1">
        <v>773</v>
      </c>
      <c r="N88" s="2">
        <v>44389</v>
      </c>
      <c r="O88" s="3" t="s">
        <v>509</v>
      </c>
      <c r="P88" s="3" t="s">
        <v>488</v>
      </c>
      <c r="R88" s="3" t="s">
        <v>489</v>
      </c>
    </row>
    <row r="89" spans="1:18" s="3" customFormat="1" ht="12.75" outlineLevel="1" x14ac:dyDescent="0.2">
      <c r="A89" s="1"/>
      <c r="B89" s="1"/>
      <c r="C89" s="2"/>
      <c r="E89" s="4">
        <f>SUBTOTAL(9,E88:E88)</f>
        <v>2583</v>
      </c>
      <c r="F89" s="5" t="s">
        <v>139</v>
      </c>
      <c r="J89" s="1"/>
      <c r="K89" s="1"/>
      <c r="L89" s="1"/>
      <c r="M89" s="1"/>
      <c r="N89" s="2"/>
    </row>
    <row r="90" spans="1:18" s="3" customFormat="1" ht="12.75" outlineLevel="2" x14ac:dyDescent="0.2">
      <c r="A90" s="1">
        <v>2021</v>
      </c>
      <c r="B90" s="1">
        <v>4632</v>
      </c>
      <c r="C90" s="2">
        <v>44391</v>
      </c>
      <c r="D90" s="3" t="s">
        <v>123</v>
      </c>
      <c r="E90" s="4">
        <v>3000</v>
      </c>
      <c r="F90" s="3" t="s">
        <v>140</v>
      </c>
      <c r="G90" s="3" t="s">
        <v>16</v>
      </c>
      <c r="H90" s="3" t="s">
        <v>19</v>
      </c>
      <c r="I90" s="3" t="s">
        <v>54</v>
      </c>
      <c r="J90" s="1">
        <v>1069</v>
      </c>
      <c r="K90" s="1">
        <v>2021</v>
      </c>
      <c r="L90" s="1">
        <v>4</v>
      </c>
      <c r="M90" s="1">
        <v>773</v>
      </c>
      <c r="N90" s="2">
        <v>44389</v>
      </c>
      <c r="O90" s="3" t="s">
        <v>509</v>
      </c>
      <c r="P90" s="3" t="s">
        <v>488</v>
      </c>
      <c r="R90" s="3" t="s">
        <v>489</v>
      </c>
    </row>
    <row r="91" spans="1:18" s="3" customFormat="1" ht="12.75" outlineLevel="1" x14ac:dyDescent="0.2">
      <c r="A91" s="1"/>
      <c r="B91" s="1"/>
      <c r="C91" s="2"/>
      <c r="E91" s="4">
        <f>SUBTOTAL(9,E90:E90)</f>
        <v>3000</v>
      </c>
      <c r="F91" s="5" t="s">
        <v>141</v>
      </c>
      <c r="J91" s="1"/>
      <c r="K91" s="1"/>
      <c r="L91" s="1"/>
      <c r="M91" s="1"/>
      <c r="N91" s="2"/>
    </row>
    <row r="92" spans="1:18" s="3" customFormat="1" ht="12.75" outlineLevel="2" x14ac:dyDescent="0.2">
      <c r="A92" s="1">
        <v>2021</v>
      </c>
      <c r="B92" s="1">
        <v>4617</v>
      </c>
      <c r="C92" s="2">
        <v>44391</v>
      </c>
      <c r="D92" s="3" t="s">
        <v>123</v>
      </c>
      <c r="E92" s="4">
        <v>2330</v>
      </c>
      <c r="F92" s="3" t="s">
        <v>142</v>
      </c>
      <c r="G92" s="3" t="s">
        <v>16</v>
      </c>
      <c r="H92" s="3" t="s">
        <v>19</v>
      </c>
      <c r="I92" s="3" t="s">
        <v>54</v>
      </c>
      <c r="J92" s="1">
        <v>1069</v>
      </c>
      <c r="K92" s="1">
        <v>2021</v>
      </c>
      <c r="L92" s="1">
        <v>4</v>
      </c>
      <c r="M92" s="1">
        <v>773</v>
      </c>
      <c r="N92" s="2">
        <v>44389</v>
      </c>
      <c r="O92" s="3" t="s">
        <v>509</v>
      </c>
      <c r="P92" s="3" t="s">
        <v>488</v>
      </c>
      <c r="R92" s="3" t="s">
        <v>489</v>
      </c>
    </row>
    <row r="93" spans="1:18" s="3" customFormat="1" ht="12.75" outlineLevel="1" x14ac:dyDescent="0.2">
      <c r="A93" s="1"/>
      <c r="B93" s="1"/>
      <c r="C93" s="2"/>
      <c r="E93" s="4">
        <f>SUBTOTAL(9,E92:E92)</f>
        <v>2330</v>
      </c>
      <c r="F93" s="5" t="s">
        <v>143</v>
      </c>
      <c r="J93" s="1"/>
      <c r="K93" s="1"/>
      <c r="L93" s="1"/>
      <c r="M93" s="1"/>
      <c r="N93" s="2"/>
    </row>
    <row r="94" spans="1:18" s="3" customFormat="1" ht="12.75" outlineLevel="2" x14ac:dyDescent="0.2">
      <c r="A94" s="1">
        <v>2021</v>
      </c>
      <c r="B94" s="1">
        <v>5040</v>
      </c>
      <c r="C94" s="2">
        <v>44411</v>
      </c>
      <c r="D94" s="3" t="s">
        <v>33</v>
      </c>
      <c r="E94" s="4">
        <v>2188.66</v>
      </c>
      <c r="F94" s="3" t="s">
        <v>517</v>
      </c>
      <c r="G94" s="3" t="s">
        <v>145</v>
      </c>
      <c r="H94" s="3" t="s">
        <v>146</v>
      </c>
      <c r="I94" s="3" t="s">
        <v>32</v>
      </c>
      <c r="J94" s="1">
        <v>743</v>
      </c>
      <c r="K94" s="1">
        <v>2021</v>
      </c>
      <c r="L94" s="1">
        <v>4</v>
      </c>
      <c r="M94" s="1">
        <v>798</v>
      </c>
      <c r="N94" s="2">
        <v>44396</v>
      </c>
      <c r="O94" s="3" t="s">
        <v>505</v>
      </c>
      <c r="P94" s="3" t="s">
        <v>491</v>
      </c>
      <c r="R94" s="3" t="s">
        <v>495</v>
      </c>
    </row>
    <row r="95" spans="1:18" s="3" customFormat="1" ht="12.75" outlineLevel="1" x14ac:dyDescent="0.2">
      <c r="A95" s="1"/>
      <c r="B95" s="1"/>
      <c r="C95" s="2"/>
      <c r="E95" s="4">
        <f>SUBTOTAL(9,E94:E94)</f>
        <v>2188.66</v>
      </c>
      <c r="F95" s="5" t="s">
        <v>518</v>
      </c>
      <c r="J95" s="1"/>
      <c r="K95" s="1"/>
      <c r="L95" s="1"/>
      <c r="M95" s="1"/>
      <c r="N95" s="2"/>
    </row>
    <row r="96" spans="1:18" s="3" customFormat="1" ht="12.75" outlineLevel="2" x14ac:dyDescent="0.2">
      <c r="A96" s="1">
        <v>2021</v>
      </c>
      <c r="B96" s="1">
        <v>5045</v>
      </c>
      <c r="C96" s="2">
        <v>44411</v>
      </c>
      <c r="D96" s="3" t="s">
        <v>80</v>
      </c>
      <c r="E96" s="4">
        <v>1229.68</v>
      </c>
      <c r="F96" s="3" t="s">
        <v>483</v>
      </c>
      <c r="G96" s="3" t="s">
        <v>16</v>
      </c>
      <c r="H96" s="3" t="s">
        <v>19</v>
      </c>
      <c r="I96" s="3" t="s">
        <v>32</v>
      </c>
      <c r="J96" s="1">
        <v>740</v>
      </c>
      <c r="K96" s="1">
        <v>2021</v>
      </c>
      <c r="L96" s="1">
        <v>4</v>
      </c>
      <c r="M96" s="1">
        <v>797</v>
      </c>
      <c r="N96" s="2">
        <v>44396</v>
      </c>
      <c r="O96" s="3" t="s">
        <v>505</v>
      </c>
      <c r="P96" s="3" t="s">
        <v>491</v>
      </c>
      <c r="R96" s="3" t="s">
        <v>495</v>
      </c>
    </row>
    <row r="97" spans="1:18" s="3" customFormat="1" ht="12.75" outlineLevel="1" x14ac:dyDescent="0.2">
      <c r="A97" s="1"/>
      <c r="B97" s="1"/>
      <c r="C97" s="2"/>
      <c r="E97" s="4">
        <f>SUBTOTAL(9,E96:E96)</f>
        <v>1229.68</v>
      </c>
      <c r="F97" s="5" t="s">
        <v>484</v>
      </c>
      <c r="J97" s="1"/>
      <c r="K97" s="1"/>
      <c r="L97" s="1"/>
      <c r="M97" s="1"/>
      <c r="N97" s="2"/>
    </row>
    <row r="98" spans="1:18" s="3" customFormat="1" ht="12.75" outlineLevel="2" x14ac:dyDescent="0.2">
      <c r="A98" s="1">
        <v>2021</v>
      </c>
      <c r="B98" s="1">
        <v>4618</v>
      </c>
      <c r="C98" s="2">
        <v>44391</v>
      </c>
      <c r="D98" s="3" t="s">
        <v>123</v>
      </c>
      <c r="E98" s="4">
        <v>2440</v>
      </c>
      <c r="F98" s="3" t="s">
        <v>142</v>
      </c>
      <c r="G98" s="3" t="s">
        <v>16</v>
      </c>
      <c r="H98" s="3" t="s">
        <v>19</v>
      </c>
      <c r="I98" s="3" t="s">
        <v>54</v>
      </c>
      <c r="J98" s="1">
        <v>1069</v>
      </c>
      <c r="K98" s="1">
        <v>2021</v>
      </c>
      <c r="L98" s="1">
        <v>4</v>
      </c>
      <c r="M98" s="1">
        <v>773</v>
      </c>
      <c r="N98" s="2">
        <v>44389</v>
      </c>
      <c r="O98" s="3" t="s">
        <v>509</v>
      </c>
      <c r="P98" s="3" t="s">
        <v>488</v>
      </c>
      <c r="R98" s="3" t="s">
        <v>489</v>
      </c>
    </row>
    <row r="99" spans="1:18" s="3" customFormat="1" ht="12.75" outlineLevel="1" x14ac:dyDescent="0.2">
      <c r="A99" s="1"/>
      <c r="B99" s="1"/>
      <c r="C99" s="2"/>
      <c r="E99" s="4">
        <f>SUBTOTAL(9,E98:E98)</f>
        <v>2440</v>
      </c>
      <c r="F99" s="5" t="s">
        <v>143</v>
      </c>
      <c r="J99" s="1"/>
      <c r="K99" s="1"/>
      <c r="L99" s="1"/>
      <c r="M99" s="1"/>
      <c r="N99" s="2"/>
    </row>
    <row r="100" spans="1:18" s="3" customFormat="1" ht="12.75" outlineLevel="2" x14ac:dyDescent="0.2">
      <c r="A100" s="1">
        <v>2021</v>
      </c>
      <c r="B100" s="1">
        <v>4675</v>
      </c>
      <c r="C100" s="2">
        <v>44391</v>
      </c>
      <c r="D100" s="3" t="s">
        <v>123</v>
      </c>
      <c r="E100" s="4">
        <v>3100</v>
      </c>
      <c r="F100" s="3" t="s">
        <v>148</v>
      </c>
      <c r="G100" s="3" t="s">
        <v>16</v>
      </c>
      <c r="H100" s="3" t="s">
        <v>19</v>
      </c>
      <c r="I100" s="3" t="s">
        <v>125</v>
      </c>
      <c r="J100" s="1">
        <v>1391</v>
      </c>
      <c r="K100" s="1">
        <v>2020</v>
      </c>
      <c r="L100" s="1">
        <v>4</v>
      </c>
      <c r="M100" s="1">
        <v>773</v>
      </c>
      <c r="N100" s="2">
        <v>44389</v>
      </c>
      <c r="O100" s="3" t="s">
        <v>509</v>
      </c>
      <c r="P100" s="3" t="s">
        <v>488</v>
      </c>
      <c r="R100" s="3" t="s">
        <v>489</v>
      </c>
    </row>
    <row r="101" spans="1:18" s="3" customFormat="1" ht="12.75" outlineLevel="1" x14ac:dyDescent="0.2">
      <c r="A101" s="1"/>
      <c r="B101" s="1"/>
      <c r="C101" s="2"/>
      <c r="E101" s="4">
        <f>SUBTOTAL(9,E100:E100)</f>
        <v>3100</v>
      </c>
      <c r="F101" s="5" t="s">
        <v>149</v>
      </c>
      <c r="J101" s="1"/>
      <c r="K101" s="1"/>
      <c r="L101" s="1"/>
      <c r="M101" s="1"/>
      <c r="N101" s="2"/>
    </row>
    <row r="102" spans="1:18" s="3" customFormat="1" ht="12.75" outlineLevel="2" x14ac:dyDescent="0.2">
      <c r="A102" s="1">
        <v>2021</v>
      </c>
      <c r="B102" s="1">
        <v>6501</v>
      </c>
      <c r="C102" s="2">
        <v>44476</v>
      </c>
      <c r="D102" s="3" t="s">
        <v>150</v>
      </c>
      <c r="E102" s="4">
        <v>7000</v>
      </c>
      <c r="F102" s="3" t="s">
        <v>151</v>
      </c>
      <c r="G102" s="3" t="s">
        <v>152</v>
      </c>
      <c r="H102" s="3" t="s">
        <v>153</v>
      </c>
      <c r="I102" s="3" t="s">
        <v>154</v>
      </c>
      <c r="J102" s="1">
        <v>1290</v>
      </c>
      <c r="K102" s="1">
        <v>2021</v>
      </c>
      <c r="L102" s="1">
        <v>4</v>
      </c>
      <c r="M102" s="1">
        <v>1085</v>
      </c>
      <c r="N102" s="2">
        <v>44467</v>
      </c>
      <c r="O102" s="3" t="s">
        <v>505</v>
      </c>
      <c r="P102" s="3" t="s">
        <v>491</v>
      </c>
      <c r="R102" s="3" t="s">
        <v>495</v>
      </c>
    </row>
    <row r="103" spans="1:18" s="3" customFormat="1" ht="12.75" outlineLevel="1" x14ac:dyDescent="0.2">
      <c r="A103" s="1"/>
      <c r="B103" s="1"/>
      <c r="C103" s="2"/>
      <c r="E103" s="4">
        <f>SUBTOTAL(9,E102:E102)</f>
        <v>7000</v>
      </c>
      <c r="F103" s="5" t="s">
        <v>155</v>
      </c>
      <c r="J103" s="1"/>
      <c r="K103" s="1"/>
      <c r="L103" s="1"/>
      <c r="M103" s="1"/>
      <c r="N103" s="2"/>
    </row>
    <row r="104" spans="1:18" s="3" customFormat="1" ht="12.75" outlineLevel="2" x14ac:dyDescent="0.2">
      <c r="A104" s="1">
        <v>2021</v>
      </c>
      <c r="B104" s="1">
        <v>4641</v>
      </c>
      <c r="C104" s="2">
        <v>44391</v>
      </c>
      <c r="D104" s="3" t="s">
        <v>123</v>
      </c>
      <c r="E104" s="4">
        <v>3000</v>
      </c>
      <c r="F104" s="3" t="s">
        <v>144</v>
      </c>
      <c r="G104" s="3" t="s">
        <v>16</v>
      </c>
      <c r="H104" s="3" t="s">
        <v>19</v>
      </c>
      <c r="I104" s="3" t="s">
        <v>54</v>
      </c>
      <c r="J104" s="1">
        <v>1069</v>
      </c>
      <c r="K104" s="1">
        <v>2021</v>
      </c>
      <c r="L104" s="1">
        <v>4</v>
      </c>
      <c r="M104" s="1">
        <v>773</v>
      </c>
      <c r="N104" s="2">
        <v>44389</v>
      </c>
      <c r="O104" s="3" t="s">
        <v>509</v>
      </c>
      <c r="P104" s="3" t="s">
        <v>488</v>
      </c>
      <c r="R104" s="3" t="s">
        <v>489</v>
      </c>
    </row>
    <row r="105" spans="1:18" s="3" customFormat="1" ht="12.75" outlineLevel="1" x14ac:dyDescent="0.2">
      <c r="A105" s="1"/>
      <c r="B105" s="1"/>
      <c r="C105" s="2"/>
      <c r="E105" s="4">
        <f>SUBTOTAL(9,E104:E104)</f>
        <v>3000</v>
      </c>
      <c r="F105" s="5" t="s">
        <v>147</v>
      </c>
      <c r="J105" s="1"/>
      <c r="K105" s="1"/>
      <c r="L105" s="1"/>
      <c r="M105" s="1"/>
      <c r="N105" s="2"/>
    </row>
    <row r="106" spans="1:18" s="3" customFormat="1" ht="12.75" outlineLevel="2" x14ac:dyDescent="0.2">
      <c r="A106" s="1">
        <v>2021</v>
      </c>
      <c r="B106" s="1">
        <v>4637</v>
      </c>
      <c r="C106" s="2">
        <v>44391</v>
      </c>
      <c r="D106" s="3" t="s">
        <v>123</v>
      </c>
      <c r="E106" s="4">
        <v>3000</v>
      </c>
      <c r="F106" s="3" t="s">
        <v>156</v>
      </c>
      <c r="G106" s="3" t="s">
        <v>16</v>
      </c>
      <c r="H106" s="3" t="s">
        <v>19</v>
      </c>
      <c r="I106" s="3" t="s">
        <v>54</v>
      </c>
      <c r="J106" s="1">
        <v>1069</v>
      </c>
      <c r="K106" s="1">
        <v>2021</v>
      </c>
      <c r="L106" s="1">
        <v>4</v>
      </c>
      <c r="M106" s="1">
        <v>773</v>
      </c>
      <c r="N106" s="2">
        <v>44389</v>
      </c>
      <c r="O106" s="3" t="s">
        <v>509</v>
      </c>
      <c r="P106" s="3" t="s">
        <v>488</v>
      </c>
      <c r="R106" s="3" t="s">
        <v>489</v>
      </c>
    </row>
    <row r="107" spans="1:18" s="3" customFormat="1" ht="12.75" outlineLevel="1" x14ac:dyDescent="0.2">
      <c r="A107" s="1"/>
      <c r="B107" s="1"/>
      <c r="C107" s="2"/>
      <c r="E107" s="4">
        <f>SUBTOTAL(9,E106:E106)</f>
        <v>3000</v>
      </c>
      <c r="F107" s="5" t="s">
        <v>157</v>
      </c>
      <c r="J107" s="1"/>
      <c r="K107" s="1"/>
      <c r="L107" s="1"/>
      <c r="M107" s="1"/>
      <c r="N107" s="2"/>
    </row>
    <row r="108" spans="1:18" s="3" customFormat="1" ht="12.75" outlineLevel="2" x14ac:dyDescent="0.2">
      <c r="A108" s="1">
        <v>2021</v>
      </c>
      <c r="B108" s="1">
        <v>5393</v>
      </c>
      <c r="C108" s="2">
        <v>44427</v>
      </c>
      <c r="D108" s="3" t="s">
        <v>485</v>
      </c>
      <c r="E108" s="4">
        <v>520</v>
      </c>
      <c r="F108" s="3" t="s">
        <v>158</v>
      </c>
      <c r="G108" s="3" t="s">
        <v>159</v>
      </c>
      <c r="H108" s="3" t="s">
        <v>159</v>
      </c>
      <c r="I108" s="3" t="s">
        <v>160</v>
      </c>
      <c r="J108" s="1">
        <v>1088</v>
      </c>
      <c r="K108" s="1">
        <v>2021</v>
      </c>
      <c r="L108" s="1">
        <v>4</v>
      </c>
      <c r="M108" s="1">
        <v>949</v>
      </c>
      <c r="N108" s="2">
        <v>44427</v>
      </c>
      <c r="O108" s="3" t="s">
        <v>507</v>
      </c>
      <c r="P108" s="3" t="s">
        <v>488</v>
      </c>
      <c r="R108" s="3" t="s">
        <v>489</v>
      </c>
    </row>
    <row r="109" spans="1:18" s="3" customFormat="1" ht="12.75" outlineLevel="2" x14ac:dyDescent="0.2">
      <c r="A109" s="1">
        <v>2021</v>
      </c>
      <c r="B109" s="1">
        <v>5392</v>
      </c>
      <c r="C109" s="2">
        <v>44427</v>
      </c>
      <c r="D109" s="3" t="s">
        <v>486</v>
      </c>
      <c r="E109" s="4">
        <v>320</v>
      </c>
      <c r="F109" s="3" t="s">
        <v>158</v>
      </c>
      <c r="G109" s="3" t="s">
        <v>159</v>
      </c>
      <c r="H109" s="3" t="s">
        <v>159</v>
      </c>
      <c r="I109" s="3" t="s">
        <v>18</v>
      </c>
      <c r="J109" s="1">
        <v>485</v>
      </c>
      <c r="K109" s="1">
        <v>2021</v>
      </c>
      <c r="L109" s="1">
        <v>4</v>
      </c>
      <c r="M109" s="1">
        <v>949</v>
      </c>
      <c r="N109" s="2">
        <v>44427</v>
      </c>
      <c r="O109" s="3" t="s">
        <v>507</v>
      </c>
      <c r="P109" s="3" t="s">
        <v>488</v>
      </c>
      <c r="R109" s="3" t="s">
        <v>497</v>
      </c>
    </row>
    <row r="110" spans="1:18" s="3" customFormat="1" ht="12.75" outlineLevel="2" x14ac:dyDescent="0.2">
      <c r="A110" s="1">
        <v>2021</v>
      </c>
      <c r="B110" s="1">
        <v>5391</v>
      </c>
      <c r="C110" s="2">
        <v>44427</v>
      </c>
      <c r="D110" s="3" t="s">
        <v>487</v>
      </c>
      <c r="E110" s="4">
        <v>2050.1999999999998</v>
      </c>
      <c r="F110" s="3" t="s">
        <v>158</v>
      </c>
      <c r="G110" s="3" t="s">
        <v>159</v>
      </c>
      <c r="H110" s="3" t="s">
        <v>159</v>
      </c>
      <c r="I110" s="3" t="s">
        <v>18</v>
      </c>
      <c r="J110" s="1">
        <v>485</v>
      </c>
      <c r="K110" s="1">
        <v>2021</v>
      </c>
      <c r="L110" s="1">
        <v>4</v>
      </c>
      <c r="M110" s="1">
        <v>949</v>
      </c>
      <c r="N110" s="2">
        <v>44427</v>
      </c>
      <c r="O110" s="3" t="s">
        <v>507</v>
      </c>
      <c r="P110" s="3" t="s">
        <v>488</v>
      </c>
      <c r="R110" s="3" t="s">
        <v>497</v>
      </c>
    </row>
    <row r="111" spans="1:18" s="3" customFormat="1" ht="12.75" outlineLevel="2" x14ac:dyDescent="0.2">
      <c r="A111" s="1">
        <v>2021</v>
      </c>
      <c r="B111" s="1">
        <v>2540</v>
      </c>
      <c r="C111" s="2">
        <v>44299</v>
      </c>
      <c r="D111" s="3" t="s">
        <v>161</v>
      </c>
      <c r="E111" s="4">
        <v>1450.2</v>
      </c>
      <c r="F111" s="3" t="s">
        <v>158</v>
      </c>
      <c r="G111" s="3" t="s">
        <v>159</v>
      </c>
      <c r="H111" s="3" t="s">
        <v>159</v>
      </c>
      <c r="I111" s="3" t="s">
        <v>21</v>
      </c>
      <c r="J111" s="1">
        <v>546</v>
      </c>
      <c r="K111" s="1">
        <v>2020</v>
      </c>
      <c r="L111" s="1">
        <v>4</v>
      </c>
      <c r="M111" s="1">
        <v>318</v>
      </c>
      <c r="N111" s="2">
        <v>44287</v>
      </c>
      <c r="O111" s="3" t="s">
        <v>507</v>
      </c>
      <c r="P111" s="3" t="s">
        <v>488</v>
      </c>
      <c r="R111" s="3" t="s">
        <v>497</v>
      </c>
    </row>
    <row r="112" spans="1:18" s="3" customFormat="1" ht="12.75" outlineLevel="1" x14ac:dyDescent="0.2">
      <c r="A112" s="1"/>
      <c r="B112" s="1"/>
      <c r="C112" s="2"/>
      <c r="E112" s="4">
        <f>SUBTOTAL(9,E108:E111)</f>
        <v>4340.3999999999996</v>
      </c>
      <c r="F112" s="5" t="s">
        <v>162</v>
      </c>
      <c r="J112" s="1"/>
      <c r="K112" s="1"/>
      <c r="L112" s="1"/>
      <c r="M112" s="1"/>
      <c r="N112" s="2"/>
    </row>
    <row r="113" spans="1:18" s="3" customFormat="1" ht="12.75" outlineLevel="2" x14ac:dyDescent="0.2">
      <c r="A113" s="1">
        <v>2021</v>
      </c>
      <c r="B113" s="1">
        <v>3240</v>
      </c>
      <c r="C113" s="2">
        <v>44322</v>
      </c>
      <c r="D113" s="3" t="s">
        <v>163</v>
      </c>
      <c r="E113" s="4">
        <v>5000</v>
      </c>
      <c r="F113" s="3" t="s">
        <v>164</v>
      </c>
      <c r="G113" s="3" t="s">
        <v>165</v>
      </c>
      <c r="H113" s="3" t="s">
        <v>165</v>
      </c>
      <c r="I113" s="3" t="s">
        <v>166</v>
      </c>
      <c r="J113" s="1">
        <v>634</v>
      </c>
      <c r="K113" s="1">
        <v>2020</v>
      </c>
      <c r="L113" s="1">
        <v>4</v>
      </c>
      <c r="M113" s="1">
        <v>473</v>
      </c>
      <c r="N113" s="2">
        <v>44307</v>
      </c>
      <c r="O113" s="3" t="s">
        <v>506</v>
      </c>
      <c r="P113" s="3" t="s">
        <v>500</v>
      </c>
      <c r="R113" s="3" t="s">
        <v>498</v>
      </c>
    </row>
    <row r="114" spans="1:18" s="3" customFormat="1" ht="12.75" outlineLevel="1" x14ac:dyDescent="0.2">
      <c r="A114" s="1"/>
      <c r="B114" s="1"/>
      <c r="C114" s="2"/>
      <c r="E114" s="4">
        <f>SUBTOTAL(9,E113:E113)</f>
        <v>5000</v>
      </c>
      <c r="F114" s="5" t="s">
        <v>167</v>
      </c>
      <c r="J114" s="1"/>
      <c r="K114" s="1"/>
      <c r="L114" s="1"/>
      <c r="M114" s="1"/>
      <c r="N114" s="2"/>
    </row>
    <row r="115" spans="1:18" s="3" customFormat="1" ht="12.75" outlineLevel="2" x14ac:dyDescent="0.2">
      <c r="A115" s="1">
        <v>2021</v>
      </c>
      <c r="B115" s="1">
        <v>4656</v>
      </c>
      <c r="C115" s="2">
        <v>44391</v>
      </c>
      <c r="D115" s="3" t="s">
        <v>123</v>
      </c>
      <c r="E115" s="4">
        <v>1529</v>
      </c>
      <c r="F115" s="3" t="s">
        <v>168</v>
      </c>
      <c r="G115" s="3" t="s">
        <v>16</v>
      </c>
      <c r="H115" s="3" t="s">
        <v>19</v>
      </c>
      <c r="I115" s="3" t="s">
        <v>125</v>
      </c>
      <c r="J115" s="1">
        <v>1390</v>
      </c>
      <c r="K115" s="1">
        <v>2020</v>
      </c>
      <c r="L115" s="1">
        <v>4</v>
      </c>
      <c r="M115" s="1">
        <v>773</v>
      </c>
      <c r="N115" s="2">
        <v>44389</v>
      </c>
      <c r="O115" s="3" t="s">
        <v>509</v>
      </c>
      <c r="P115" s="3" t="s">
        <v>488</v>
      </c>
      <c r="R115" s="3" t="s">
        <v>489</v>
      </c>
    </row>
    <row r="116" spans="1:18" s="3" customFormat="1" ht="12.75" outlineLevel="1" x14ac:dyDescent="0.2">
      <c r="A116" s="1"/>
      <c r="B116" s="1"/>
      <c r="C116" s="2"/>
      <c r="E116" s="4">
        <f>SUBTOTAL(9,E115:E115)</f>
        <v>1529</v>
      </c>
      <c r="F116" s="5" t="s">
        <v>169</v>
      </c>
      <c r="J116" s="1"/>
      <c r="K116" s="1"/>
      <c r="L116" s="1"/>
      <c r="M116" s="1"/>
      <c r="N116" s="2"/>
    </row>
    <row r="117" spans="1:18" s="3" customFormat="1" ht="12.75" outlineLevel="2" x14ac:dyDescent="0.2">
      <c r="A117" s="1">
        <v>2021</v>
      </c>
      <c r="B117" s="1">
        <v>4636</v>
      </c>
      <c r="C117" s="2">
        <v>44391</v>
      </c>
      <c r="D117" s="3" t="s">
        <v>123</v>
      </c>
      <c r="E117" s="4">
        <v>3000</v>
      </c>
      <c r="F117" s="3" t="s">
        <v>170</v>
      </c>
      <c r="G117" s="3" t="s">
        <v>16</v>
      </c>
      <c r="H117" s="3" t="s">
        <v>19</v>
      </c>
      <c r="I117" s="3" t="s">
        <v>54</v>
      </c>
      <c r="J117" s="1">
        <v>1069</v>
      </c>
      <c r="K117" s="1">
        <v>2021</v>
      </c>
      <c r="L117" s="1">
        <v>4</v>
      </c>
      <c r="M117" s="1">
        <v>773</v>
      </c>
      <c r="N117" s="2">
        <v>44389</v>
      </c>
      <c r="O117" s="3" t="s">
        <v>509</v>
      </c>
      <c r="P117" s="3" t="s">
        <v>488</v>
      </c>
      <c r="R117" s="3" t="s">
        <v>489</v>
      </c>
    </row>
    <row r="118" spans="1:18" s="3" customFormat="1" ht="12.75" outlineLevel="1" x14ac:dyDescent="0.2">
      <c r="A118" s="1"/>
      <c r="B118" s="1"/>
      <c r="C118" s="2"/>
      <c r="E118" s="4">
        <f>SUBTOTAL(9,E117:E117)</f>
        <v>3000</v>
      </c>
      <c r="F118" s="5" t="s">
        <v>171</v>
      </c>
      <c r="J118" s="1"/>
      <c r="K118" s="1"/>
      <c r="L118" s="1"/>
      <c r="M118" s="1"/>
      <c r="N118" s="2"/>
    </row>
    <row r="119" spans="1:18" s="3" customFormat="1" ht="12.75" outlineLevel="2" x14ac:dyDescent="0.2">
      <c r="A119" s="1">
        <v>2021</v>
      </c>
      <c r="B119" s="1">
        <v>4606</v>
      </c>
      <c r="C119" s="2">
        <v>44391</v>
      </c>
      <c r="D119" s="3" t="s">
        <v>123</v>
      </c>
      <c r="E119" s="4">
        <v>2045</v>
      </c>
      <c r="F119" s="3" t="s">
        <v>172</v>
      </c>
      <c r="G119" s="3" t="s">
        <v>16</v>
      </c>
      <c r="H119" s="3" t="s">
        <v>19</v>
      </c>
      <c r="I119" s="3" t="s">
        <v>54</v>
      </c>
      <c r="J119" s="1">
        <v>1069</v>
      </c>
      <c r="K119" s="1">
        <v>2021</v>
      </c>
      <c r="L119" s="1">
        <v>4</v>
      </c>
      <c r="M119" s="1">
        <v>773</v>
      </c>
      <c r="N119" s="2">
        <v>44389</v>
      </c>
      <c r="O119" s="3" t="s">
        <v>509</v>
      </c>
      <c r="P119" s="3" t="s">
        <v>488</v>
      </c>
      <c r="R119" s="3" t="s">
        <v>489</v>
      </c>
    </row>
    <row r="120" spans="1:18" s="3" customFormat="1" ht="12.75" outlineLevel="1" x14ac:dyDescent="0.2">
      <c r="A120" s="1"/>
      <c r="B120" s="1"/>
      <c r="C120" s="2"/>
      <c r="E120" s="4">
        <f>SUBTOTAL(9,E119:E119)</f>
        <v>2045</v>
      </c>
      <c r="F120" s="5" t="s">
        <v>173</v>
      </c>
      <c r="J120" s="1"/>
      <c r="K120" s="1"/>
      <c r="L120" s="1"/>
      <c r="M120" s="1"/>
      <c r="N120" s="2"/>
    </row>
    <row r="121" spans="1:18" s="3" customFormat="1" ht="12.75" outlineLevel="2" x14ac:dyDescent="0.2">
      <c r="A121" s="1">
        <v>2021</v>
      </c>
      <c r="B121" s="1">
        <v>4630</v>
      </c>
      <c r="C121" s="2">
        <v>44391</v>
      </c>
      <c r="D121" s="3" t="s">
        <v>123</v>
      </c>
      <c r="E121" s="4">
        <v>3000</v>
      </c>
      <c r="F121" s="3" t="s">
        <v>174</v>
      </c>
      <c r="G121" s="3" t="s">
        <v>16</v>
      </c>
      <c r="H121" s="3" t="s">
        <v>19</v>
      </c>
      <c r="I121" s="3" t="s">
        <v>54</v>
      </c>
      <c r="J121" s="1">
        <v>1069</v>
      </c>
      <c r="K121" s="1">
        <v>2021</v>
      </c>
      <c r="L121" s="1">
        <v>4</v>
      </c>
      <c r="M121" s="1">
        <v>773</v>
      </c>
      <c r="N121" s="2">
        <v>44389</v>
      </c>
      <c r="O121" s="3" t="s">
        <v>509</v>
      </c>
      <c r="P121" s="3" t="s">
        <v>488</v>
      </c>
      <c r="R121" s="3" t="s">
        <v>489</v>
      </c>
    </row>
    <row r="122" spans="1:18" s="3" customFormat="1" ht="12.75" outlineLevel="1" x14ac:dyDescent="0.2">
      <c r="A122" s="1"/>
      <c r="B122" s="1"/>
      <c r="C122" s="2"/>
      <c r="E122" s="4">
        <f>SUBTOTAL(9,E121:E121)</f>
        <v>3000</v>
      </c>
      <c r="F122" s="5" t="s">
        <v>175</v>
      </c>
      <c r="J122" s="1"/>
      <c r="K122" s="1"/>
      <c r="L122" s="1"/>
      <c r="M122" s="1"/>
      <c r="N122" s="2"/>
    </row>
    <row r="123" spans="1:18" s="3" customFormat="1" ht="12.75" outlineLevel="2" x14ac:dyDescent="0.2">
      <c r="A123" s="1">
        <v>2021</v>
      </c>
      <c r="B123" s="1">
        <v>7550</v>
      </c>
      <c r="C123" s="2">
        <v>44510</v>
      </c>
      <c r="D123" s="3" t="s">
        <v>176</v>
      </c>
      <c r="E123" s="4">
        <v>504</v>
      </c>
      <c r="F123" s="3" t="s">
        <v>177</v>
      </c>
      <c r="G123" s="3" t="s">
        <v>16</v>
      </c>
      <c r="H123" s="3" t="s">
        <v>19</v>
      </c>
      <c r="I123" s="3" t="s">
        <v>178</v>
      </c>
      <c r="J123" s="1">
        <v>1277</v>
      </c>
      <c r="K123" s="1">
        <v>2021</v>
      </c>
      <c r="L123" s="1">
        <v>4</v>
      </c>
      <c r="M123" s="1">
        <v>1205</v>
      </c>
      <c r="N123" s="2">
        <v>44503</v>
      </c>
      <c r="O123" s="3" t="s">
        <v>511</v>
      </c>
      <c r="P123" s="3" t="s">
        <v>488</v>
      </c>
      <c r="R123" s="3" t="s">
        <v>489</v>
      </c>
    </row>
    <row r="124" spans="1:18" s="3" customFormat="1" ht="12.75" outlineLevel="2" x14ac:dyDescent="0.2">
      <c r="A124" s="1">
        <v>2021</v>
      </c>
      <c r="B124" s="1">
        <v>5114</v>
      </c>
      <c r="C124" s="2">
        <v>44417</v>
      </c>
      <c r="D124" s="3" t="s">
        <v>179</v>
      </c>
      <c r="E124" s="4">
        <v>606</v>
      </c>
      <c r="F124" s="3" t="s">
        <v>177</v>
      </c>
      <c r="G124" s="3" t="s">
        <v>16</v>
      </c>
      <c r="H124" s="3" t="s">
        <v>19</v>
      </c>
      <c r="I124" s="3" t="s">
        <v>180</v>
      </c>
      <c r="J124" s="1">
        <v>651</v>
      </c>
      <c r="K124" s="1">
        <v>2021</v>
      </c>
      <c r="L124" s="1">
        <v>4</v>
      </c>
      <c r="M124" s="1">
        <v>861</v>
      </c>
      <c r="N124" s="2">
        <v>44404</v>
      </c>
      <c r="O124" s="3" t="s">
        <v>511</v>
      </c>
      <c r="P124" s="3" t="s">
        <v>488</v>
      </c>
      <c r="R124" s="3" t="s">
        <v>489</v>
      </c>
    </row>
    <row r="125" spans="1:18" s="3" customFormat="1" ht="12.75" outlineLevel="2" x14ac:dyDescent="0.2">
      <c r="A125" s="1">
        <v>2021</v>
      </c>
      <c r="B125" s="1">
        <v>3218</v>
      </c>
      <c r="C125" s="2">
        <v>44322</v>
      </c>
      <c r="D125" s="3" t="s">
        <v>181</v>
      </c>
      <c r="E125" s="4">
        <v>152</v>
      </c>
      <c r="F125" s="3" t="s">
        <v>177</v>
      </c>
      <c r="G125" s="3" t="s">
        <v>16</v>
      </c>
      <c r="H125" s="3" t="s">
        <v>19</v>
      </c>
      <c r="I125" s="3" t="s">
        <v>180</v>
      </c>
      <c r="J125" s="1">
        <v>651</v>
      </c>
      <c r="K125" s="1">
        <v>2021</v>
      </c>
      <c r="L125" s="1">
        <v>4</v>
      </c>
      <c r="M125" s="1">
        <v>513</v>
      </c>
      <c r="N125" s="2">
        <v>44319</v>
      </c>
      <c r="O125" s="3" t="s">
        <v>511</v>
      </c>
      <c r="P125" s="3" t="s">
        <v>488</v>
      </c>
      <c r="R125" s="3" t="s">
        <v>489</v>
      </c>
    </row>
    <row r="126" spans="1:18" s="3" customFormat="1" ht="12.75" outlineLevel="2" x14ac:dyDescent="0.2">
      <c r="A126" s="1">
        <v>2021</v>
      </c>
      <c r="B126" s="1">
        <v>1994</v>
      </c>
      <c r="C126" s="2">
        <v>44274</v>
      </c>
      <c r="D126" s="3" t="s">
        <v>182</v>
      </c>
      <c r="E126" s="4">
        <v>600</v>
      </c>
      <c r="F126" s="3" t="s">
        <v>177</v>
      </c>
      <c r="G126" s="3" t="s">
        <v>16</v>
      </c>
      <c r="H126" s="3" t="s">
        <v>19</v>
      </c>
      <c r="I126" s="3" t="s">
        <v>183</v>
      </c>
      <c r="J126" s="1">
        <v>387</v>
      </c>
      <c r="K126" s="1">
        <v>2020</v>
      </c>
      <c r="L126" s="1">
        <v>4</v>
      </c>
      <c r="M126" s="1">
        <v>200</v>
      </c>
      <c r="N126" s="2">
        <v>44263</v>
      </c>
      <c r="O126" s="3" t="s">
        <v>505</v>
      </c>
      <c r="P126" s="3" t="s">
        <v>488</v>
      </c>
      <c r="R126" s="3" t="s">
        <v>489</v>
      </c>
    </row>
    <row r="127" spans="1:18" s="3" customFormat="1" ht="12.75" outlineLevel="1" x14ac:dyDescent="0.2">
      <c r="A127" s="1"/>
      <c r="B127" s="1"/>
      <c r="C127" s="2"/>
      <c r="E127" s="4">
        <f>SUBTOTAL(9,E123:E126)</f>
        <v>1862</v>
      </c>
      <c r="F127" s="5" t="s">
        <v>184</v>
      </c>
      <c r="J127" s="1"/>
      <c r="K127" s="1"/>
      <c r="L127" s="1"/>
      <c r="M127" s="1"/>
      <c r="N127" s="2"/>
    </row>
    <row r="128" spans="1:18" s="3" customFormat="1" ht="12.75" outlineLevel="2" x14ac:dyDescent="0.2">
      <c r="A128" s="1">
        <v>2021</v>
      </c>
      <c r="B128" s="1">
        <v>4629</v>
      </c>
      <c r="C128" s="2">
        <v>44391</v>
      </c>
      <c r="D128" s="3" t="s">
        <v>123</v>
      </c>
      <c r="E128" s="4">
        <v>3000</v>
      </c>
      <c r="F128" s="3" t="s">
        <v>185</v>
      </c>
      <c r="G128" s="3" t="s">
        <v>16</v>
      </c>
      <c r="H128" s="3" t="s">
        <v>19</v>
      </c>
      <c r="I128" s="3" t="s">
        <v>54</v>
      </c>
      <c r="J128" s="1">
        <v>1069</v>
      </c>
      <c r="K128" s="1">
        <v>2021</v>
      </c>
      <c r="L128" s="1">
        <v>4</v>
      </c>
      <c r="M128" s="1">
        <v>773</v>
      </c>
      <c r="N128" s="2">
        <v>44389</v>
      </c>
      <c r="O128" s="3" t="s">
        <v>509</v>
      </c>
      <c r="P128" s="3" t="s">
        <v>488</v>
      </c>
      <c r="R128" s="3" t="s">
        <v>489</v>
      </c>
    </row>
    <row r="129" spans="1:18" s="3" customFormat="1" ht="12.75" outlineLevel="1" x14ac:dyDescent="0.2">
      <c r="A129" s="1"/>
      <c r="B129" s="1"/>
      <c r="C129" s="2"/>
      <c r="E129" s="4">
        <f>SUBTOTAL(9,E128:E128)</f>
        <v>3000</v>
      </c>
      <c r="F129" s="5" t="s">
        <v>186</v>
      </c>
      <c r="J129" s="1"/>
      <c r="K129" s="1"/>
      <c r="L129" s="1"/>
      <c r="M129" s="1"/>
      <c r="N129" s="2"/>
    </row>
    <row r="130" spans="1:18" s="3" customFormat="1" ht="12.75" outlineLevel="2" x14ac:dyDescent="0.2">
      <c r="A130" s="1">
        <v>2021</v>
      </c>
      <c r="B130" s="1">
        <v>4601</v>
      </c>
      <c r="C130" s="2">
        <v>44391</v>
      </c>
      <c r="D130" s="3" t="s">
        <v>123</v>
      </c>
      <c r="E130" s="4">
        <v>1300</v>
      </c>
      <c r="F130" s="3" t="s">
        <v>187</v>
      </c>
      <c r="G130" s="3" t="s">
        <v>16</v>
      </c>
      <c r="H130" s="3" t="s">
        <v>19</v>
      </c>
      <c r="I130" s="3" t="s">
        <v>54</v>
      </c>
      <c r="J130" s="1">
        <v>1069</v>
      </c>
      <c r="K130" s="1">
        <v>2021</v>
      </c>
      <c r="L130" s="1">
        <v>4</v>
      </c>
      <c r="M130" s="1">
        <v>773</v>
      </c>
      <c r="N130" s="2">
        <v>44389</v>
      </c>
      <c r="O130" s="3" t="s">
        <v>509</v>
      </c>
      <c r="P130" s="3" t="s">
        <v>488</v>
      </c>
      <c r="R130" s="3" t="s">
        <v>489</v>
      </c>
    </row>
    <row r="131" spans="1:18" s="3" customFormat="1" ht="12.75" outlineLevel="1" x14ac:dyDescent="0.2">
      <c r="A131" s="1"/>
      <c r="B131" s="1"/>
      <c r="C131" s="2"/>
      <c r="E131" s="4">
        <f>SUBTOTAL(9,E130:E130)</f>
        <v>1300</v>
      </c>
      <c r="F131" s="5" t="s">
        <v>188</v>
      </c>
      <c r="J131" s="1"/>
      <c r="K131" s="1"/>
      <c r="L131" s="1"/>
      <c r="M131" s="1"/>
      <c r="N131" s="2"/>
    </row>
    <row r="132" spans="1:18" s="3" customFormat="1" ht="12.75" outlineLevel="2" x14ac:dyDescent="0.2">
      <c r="A132" s="1">
        <v>2021</v>
      </c>
      <c r="B132" s="1">
        <v>5046</v>
      </c>
      <c r="C132" s="2">
        <v>44411</v>
      </c>
      <c r="D132" s="3" t="s">
        <v>80</v>
      </c>
      <c r="E132" s="4">
        <v>1686.43</v>
      </c>
      <c r="F132" s="3" t="s">
        <v>189</v>
      </c>
      <c r="G132" s="3" t="s">
        <v>190</v>
      </c>
      <c r="H132" s="3" t="s">
        <v>190</v>
      </c>
      <c r="I132" s="3" t="s">
        <v>32</v>
      </c>
      <c r="J132" s="1">
        <v>740</v>
      </c>
      <c r="K132" s="1">
        <v>2021</v>
      </c>
      <c r="L132" s="1">
        <v>4</v>
      </c>
      <c r="M132" s="1">
        <v>797</v>
      </c>
      <c r="N132" s="2">
        <v>44396</v>
      </c>
      <c r="O132" s="3" t="s">
        <v>505</v>
      </c>
      <c r="P132" s="3" t="s">
        <v>491</v>
      </c>
      <c r="R132" s="3" t="s">
        <v>495</v>
      </c>
    </row>
    <row r="133" spans="1:18" s="3" customFormat="1" ht="12.75" outlineLevel="1" x14ac:dyDescent="0.2">
      <c r="A133" s="1"/>
      <c r="B133" s="1"/>
      <c r="C133" s="2"/>
      <c r="E133" s="4">
        <f>SUBTOTAL(9,E132:E132)</f>
        <v>1686.43</v>
      </c>
      <c r="F133" s="5" t="s">
        <v>191</v>
      </c>
      <c r="J133" s="1"/>
      <c r="K133" s="1"/>
      <c r="L133" s="1"/>
      <c r="M133" s="1"/>
      <c r="N133" s="2"/>
    </row>
    <row r="134" spans="1:18" s="3" customFormat="1" ht="12.75" outlineLevel="2" x14ac:dyDescent="0.2">
      <c r="A134" s="1">
        <v>2021</v>
      </c>
      <c r="B134" s="1">
        <v>4631</v>
      </c>
      <c r="C134" s="2">
        <v>44391</v>
      </c>
      <c r="D134" s="3" t="s">
        <v>123</v>
      </c>
      <c r="E134" s="4">
        <v>3000</v>
      </c>
      <c r="F134" s="3" t="s">
        <v>192</v>
      </c>
      <c r="G134" s="3" t="s">
        <v>16</v>
      </c>
      <c r="H134" s="3" t="s">
        <v>19</v>
      </c>
      <c r="I134" s="3" t="s">
        <v>54</v>
      </c>
      <c r="J134" s="1">
        <v>1069</v>
      </c>
      <c r="K134" s="1">
        <v>2021</v>
      </c>
      <c r="L134" s="1">
        <v>4</v>
      </c>
      <c r="M134" s="1">
        <v>773</v>
      </c>
      <c r="N134" s="2">
        <v>44389</v>
      </c>
      <c r="O134" s="3" t="s">
        <v>509</v>
      </c>
      <c r="P134" s="3" t="s">
        <v>488</v>
      </c>
      <c r="R134" s="3" t="s">
        <v>489</v>
      </c>
    </row>
    <row r="135" spans="1:18" s="3" customFormat="1" ht="12.75" outlineLevel="1" x14ac:dyDescent="0.2">
      <c r="A135" s="1"/>
      <c r="B135" s="1"/>
      <c r="C135" s="2"/>
      <c r="E135" s="4">
        <f>SUBTOTAL(9,E134:E134)</f>
        <v>3000</v>
      </c>
      <c r="F135" s="5" t="s">
        <v>193</v>
      </c>
      <c r="J135" s="1"/>
      <c r="K135" s="1"/>
      <c r="L135" s="1"/>
      <c r="M135" s="1"/>
      <c r="N135" s="2"/>
    </row>
    <row r="136" spans="1:18" s="3" customFormat="1" ht="12.75" outlineLevel="2" x14ac:dyDescent="0.2">
      <c r="A136" s="1">
        <v>2021</v>
      </c>
      <c r="B136" s="1">
        <v>5053</v>
      </c>
      <c r="C136" s="2">
        <v>44411</v>
      </c>
      <c r="D136" s="3" t="s">
        <v>23</v>
      </c>
      <c r="E136" s="4">
        <v>888</v>
      </c>
      <c r="F136" s="3" t="s">
        <v>194</v>
      </c>
      <c r="G136" s="3" t="s">
        <v>195</v>
      </c>
      <c r="H136" s="3" t="s">
        <v>195</v>
      </c>
      <c r="I136" s="3" t="s">
        <v>26</v>
      </c>
      <c r="J136" s="1">
        <v>981</v>
      </c>
      <c r="K136" s="1">
        <v>2021</v>
      </c>
      <c r="L136" s="1">
        <v>4</v>
      </c>
      <c r="M136" s="1">
        <v>794</v>
      </c>
      <c r="N136" s="2">
        <v>44393</v>
      </c>
      <c r="O136" s="3" t="s">
        <v>505</v>
      </c>
      <c r="P136" s="3" t="s">
        <v>488</v>
      </c>
      <c r="R136" s="3" t="s">
        <v>490</v>
      </c>
    </row>
    <row r="137" spans="1:18" s="3" customFormat="1" ht="12.75" outlineLevel="2" x14ac:dyDescent="0.2">
      <c r="A137" s="1">
        <v>2021</v>
      </c>
      <c r="B137" s="1">
        <v>2985</v>
      </c>
      <c r="C137" s="2">
        <v>44312</v>
      </c>
      <c r="D137" s="3" t="s">
        <v>196</v>
      </c>
      <c r="E137" s="4">
        <v>8122.54</v>
      </c>
      <c r="F137" s="3" t="s">
        <v>194</v>
      </c>
      <c r="G137" s="3" t="s">
        <v>195</v>
      </c>
      <c r="H137" s="3" t="s">
        <v>195</v>
      </c>
      <c r="I137" s="3" t="s">
        <v>197</v>
      </c>
      <c r="J137" s="1">
        <v>1688</v>
      </c>
      <c r="K137" s="1">
        <v>2020</v>
      </c>
      <c r="L137" s="1">
        <v>4</v>
      </c>
      <c r="M137" s="1">
        <v>375</v>
      </c>
      <c r="N137" s="2">
        <v>44295</v>
      </c>
      <c r="O137" s="3" t="s">
        <v>508</v>
      </c>
      <c r="P137" s="3" t="s">
        <v>488</v>
      </c>
      <c r="R137" s="3" t="s">
        <v>497</v>
      </c>
    </row>
    <row r="138" spans="1:18" s="3" customFormat="1" ht="12.75" outlineLevel="1" x14ac:dyDescent="0.2">
      <c r="A138" s="1"/>
      <c r="B138" s="1"/>
      <c r="C138" s="2"/>
      <c r="E138" s="4">
        <f>SUBTOTAL(9,E136:E137)</f>
        <v>9010.5400000000009</v>
      </c>
      <c r="F138" s="5" t="s">
        <v>198</v>
      </c>
      <c r="J138" s="1"/>
      <c r="K138" s="1"/>
      <c r="L138" s="1"/>
      <c r="M138" s="1"/>
      <c r="N138" s="2"/>
    </row>
    <row r="139" spans="1:18" s="3" customFormat="1" ht="12.75" outlineLevel="2" x14ac:dyDescent="0.2">
      <c r="A139" s="1">
        <v>2021</v>
      </c>
      <c r="B139" s="1">
        <v>8138</v>
      </c>
      <c r="C139" s="2">
        <v>44531</v>
      </c>
      <c r="D139" s="3" t="s">
        <v>14</v>
      </c>
      <c r="E139" s="4">
        <v>285</v>
      </c>
      <c r="F139" s="3" t="s">
        <v>199</v>
      </c>
      <c r="G139" s="3" t="s">
        <v>16</v>
      </c>
      <c r="H139" s="3" t="s">
        <v>19</v>
      </c>
      <c r="I139" s="3" t="s">
        <v>200</v>
      </c>
      <c r="J139" s="1">
        <v>337</v>
      </c>
      <c r="K139" s="1">
        <v>2021</v>
      </c>
      <c r="L139" s="3" t="s">
        <v>19</v>
      </c>
      <c r="M139" s="3" t="s">
        <v>19</v>
      </c>
      <c r="N139" s="3" t="s">
        <v>19</v>
      </c>
      <c r="O139" s="3" t="s">
        <v>504</v>
      </c>
      <c r="P139" s="3" t="s">
        <v>488</v>
      </c>
      <c r="R139" s="3" t="s">
        <v>489</v>
      </c>
    </row>
    <row r="140" spans="1:18" s="3" customFormat="1" ht="12.75" outlineLevel="2" x14ac:dyDescent="0.2">
      <c r="A140" s="1">
        <v>2021</v>
      </c>
      <c r="B140" s="1">
        <v>7442</v>
      </c>
      <c r="C140" s="2">
        <v>44502</v>
      </c>
      <c r="D140" s="3" t="s">
        <v>14</v>
      </c>
      <c r="E140" s="4">
        <v>285</v>
      </c>
      <c r="F140" s="3" t="s">
        <v>199</v>
      </c>
      <c r="G140" s="3" t="s">
        <v>16</v>
      </c>
      <c r="H140" s="3" t="s">
        <v>19</v>
      </c>
      <c r="I140" s="3" t="s">
        <v>200</v>
      </c>
      <c r="J140" s="1">
        <v>337</v>
      </c>
      <c r="K140" s="1">
        <v>2021</v>
      </c>
      <c r="L140" s="3" t="s">
        <v>19</v>
      </c>
      <c r="M140" s="3" t="s">
        <v>19</v>
      </c>
      <c r="N140" s="3" t="s">
        <v>19</v>
      </c>
      <c r="O140" s="3" t="s">
        <v>504</v>
      </c>
      <c r="P140" s="3" t="s">
        <v>488</v>
      </c>
      <c r="R140" s="3" t="s">
        <v>489</v>
      </c>
    </row>
    <row r="141" spans="1:18" s="3" customFormat="1" ht="12.75" outlineLevel="2" x14ac:dyDescent="0.2">
      <c r="A141" s="1">
        <v>2021</v>
      </c>
      <c r="B141" s="1">
        <v>6423</v>
      </c>
      <c r="C141" s="2">
        <v>44470</v>
      </c>
      <c r="D141" s="3" t="s">
        <v>14</v>
      </c>
      <c r="E141" s="4">
        <v>285</v>
      </c>
      <c r="F141" s="3" t="s">
        <v>199</v>
      </c>
      <c r="G141" s="3" t="s">
        <v>16</v>
      </c>
      <c r="H141" s="3" t="s">
        <v>19</v>
      </c>
      <c r="I141" s="3" t="s">
        <v>200</v>
      </c>
      <c r="J141" s="1">
        <v>337</v>
      </c>
      <c r="K141" s="1">
        <v>2021</v>
      </c>
      <c r="L141" s="3" t="s">
        <v>19</v>
      </c>
      <c r="M141" s="3" t="s">
        <v>19</v>
      </c>
      <c r="N141" s="3" t="s">
        <v>19</v>
      </c>
      <c r="O141" s="3" t="s">
        <v>504</v>
      </c>
      <c r="P141" s="3" t="s">
        <v>488</v>
      </c>
      <c r="R141" s="3" t="s">
        <v>489</v>
      </c>
    </row>
    <row r="142" spans="1:18" s="3" customFormat="1" ht="12.75" outlineLevel="2" x14ac:dyDescent="0.2">
      <c r="A142" s="1">
        <v>2021</v>
      </c>
      <c r="B142" s="1">
        <v>5574</v>
      </c>
      <c r="C142" s="2">
        <v>44440</v>
      </c>
      <c r="D142" s="3" t="s">
        <v>14</v>
      </c>
      <c r="E142" s="4">
        <v>285</v>
      </c>
      <c r="F142" s="3" t="s">
        <v>199</v>
      </c>
      <c r="G142" s="3" t="s">
        <v>16</v>
      </c>
      <c r="H142" s="3" t="s">
        <v>19</v>
      </c>
      <c r="I142" s="3" t="s">
        <v>200</v>
      </c>
      <c r="J142" s="1">
        <v>337</v>
      </c>
      <c r="K142" s="1">
        <v>2021</v>
      </c>
      <c r="L142" s="3" t="s">
        <v>19</v>
      </c>
      <c r="M142" s="3" t="s">
        <v>19</v>
      </c>
      <c r="N142" s="3" t="s">
        <v>19</v>
      </c>
      <c r="O142" s="3" t="s">
        <v>504</v>
      </c>
      <c r="P142" s="3" t="s">
        <v>488</v>
      </c>
      <c r="R142" s="3" t="s">
        <v>489</v>
      </c>
    </row>
    <row r="143" spans="1:18" s="3" customFormat="1" ht="12.75" outlineLevel="2" x14ac:dyDescent="0.2">
      <c r="A143" s="1">
        <v>2021</v>
      </c>
      <c r="B143" s="1">
        <v>5032</v>
      </c>
      <c r="C143" s="2">
        <v>44411</v>
      </c>
      <c r="D143" s="3" t="s">
        <v>14</v>
      </c>
      <c r="E143" s="4">
        <v>285</v>
      </c>
      <c r="F143" s="3" t="s">
        <v>199</v>
      </c>
      <c r="G143" s="3" t="s">
        <v>16</v>
      </c>
      <c r="H143" s="3" t="s">
        <v>19</v>
      </c>
      <c r="I143" s="3" t="s">
        <v>200</v>
      </c>
      <c r="J143" s="1">
        <v>337</v>
      </c>
      <c r="K143" s="1">
        <v>2021</v>
      </c>
      <c r="L143" s="3" t="s">
        <v>19</v>
      </c>
      <c r="M143" s="3" t="s">
        <v>19</v>
      </c>
      <c r="N143" s="3" t="s">
        <v>19</v>
      </c>
      <c r="O143" s="3" t="s">
        <v>504</v>
      </c>
      <c r="P143" s="3" t="s">
        <v>488</v>
      </c>
      <c r="R143" s="3" t="s">
        <v>489</v>
      </c>
    </row>
    <row r="144" spans="1:18" s="3" customFormat="1" ht="12.75" outlineLevel="2" x14ac:dyDescent="0.2">
      <c r="A144" s="1">
        <v>2021</v>
      </c>
      <c r="B144" s="1">
        <v>4504</v>
      </c>
      <c r="C144" s="2">
        <v>44383</v>
      </c>
      <c r="D144" s="3" t="s">
        <v>14</v>
      </c>
      <c r="E144" s="4">
        <v>285</v>
      </c>
      <c r="F144" s="3" t="s">
        <v>199</v>
      </c>
      <c r="G144" s="3" t="s">
        <v>16</v>
      </c>
      <c r="H144" s="3" t="s">
        <v>19</v>
      </c>
      <c r="I144" s="3" t="s">
        <v>200</v>
      </c>
      <c r="J144" s="1">
        <v>337</v>
      </c>
      <c r="K144" s="1">
        <v>2021</v>
      </c>
      <c r="L144" s="3" t="s">
        <v>19</v>
      </c>
      <c r="M144" s="3" t="s">
        <v>19</v>
      </c>
      <c r="N144" s="3" t="s">
        <v>19</v>
      </c>
      <c r="O144" s="3" t="s">
        <v>504</v>
      </c>
      <c r="P144" s="3" t="s">
        <v>488</v>
      </c>
      <c r="R144" s="3" t="s">
        <v>489</v>
      </c>
    </row>
    <row r="145" spans="1:18" s="3" customFormat="1" ht="12.75" outlineLevel="2" x14ac:dyDescent="0.2">
      <c r="A145" s="1">
        <v>2021</v>
      </c>
      <c r="B145" s="1">
        <v>3888</v>
      </c>
      <c r="C145" s="2">
        <v>44348</v>
      </c>
      <c r="D145" s="3" t="s">
        <v>14</v>
      </c>
      <c r="E145" s="4">
        <v>285</v>
      </c>
      <c r="F145" s="3" t="s">
        <v>199</v>
      </c>
      <c r="G145" s="3" t="s">
        <v>16</v>
      </c>
      <c r="H145" s="3" t="s">
        <v>19</v>
      </c>
      <c r="I145" s="3" t="s">
        <v>200</v>
      </c>
      <c r="J145" s="1">
        <v>337</v>
      </c>
      <c r="K145" s="1">
        <v>2021</v>
      </c>
      <c r="L145" s="3" t="s">
        <v>19</v>
      </c>
      <c r="M145" s="3" t="s">
        <v>19</v>
      </c>
      <c r="N145" s="3" t="s">
        <v>19</v>
      </c>
      <c r="O145" s="3" t="s">
        <v>504</v>
      </c>
      <c r="P145" s="3" t="s">
        <v>488</v>
      </c>
      <c r="R145" s="3" t="s">
        <v>489</v>
      </c>
    </row>
    <row r="146" spans="1:18" s="3" customFormat="1" ht="12.75" outlineLevel="2" x14ac:dyDescent="0.2">
      <c r="A146" s="1">
        <v>2021</v>
      </c>
      <c r="B146" s="1">
        <v>3147</v>
      </c>
      <c r="C146" s="2">
        <v>44320</v>
      </c>
      <c r="D146" s="3" t="s">
        <v>14</v>
      </c>
      <c r="E146" s="4">
        <v>285</v>
      </c>
      <c r="F146" s="3" t="s">
        <v>199</v>
      </c>
      <c r="G146" s="3" t="s">
        <v>16</v>
      </c>
      <c r="H146" s="3" t="s">
        <v>19</v>
      </c>
      <c r="I146" s="3" t="s">
        <v>200</v>
      </c>
      <c r="J146" s="1">
        <v>337</v>
      </c>
      <c r="K146" s="1">
        <v>2021</v>
      </c>
      <c r="L146" s="3" t="s">
        <v>19</v>
      </c>
      <c r="M146" s="3" t="s">
        <v>19</v>
      </c>
      <c r="N146" s="3" t="s">
        <v>19</v>
      </c>
      <c r="O146" s="3" t="s">
        <v>504</v>
      </c>
      <c r="P146" s="3" t="s">
        <v>488</v>
      </c>
      <c r="R146" s="3" t="s">
        <v>489</v>
      </c>
    </row>
    <row r="147" spans="1:18" s="3" customFormat="1" ht="12.75" outlineLevel="2" x14ac:dyDescent="0.2">
      <c r="A147" s="1">
        <v>2021</v>
      </c>
      <c r="B147" s="1">
        <v>2122</v>
      </c>
      <c r="C147" s="2">
        <v>44287</v>
      </c>
      <c r="D147" s="3" t="s">
        <v>14</v>
      </c>
      <c r="E147" s="4">
        <v>285</v>
      </c>
      <c r="F147" s="3" t="s">
        <v>199</v>
      </c>
      <c r="G147" s="3" t="s">
        <v>16</v>
      </c>
      <c r="H147" s="3" t="s">
        <v>19</v>
      </c>
      <c r="I147" s="3" t="s">
        <v>200</v>
      </c>
      <c r="J147" s="1">
        <v>337</v>
      </c>
      <c r="K147" s="1">
        <v>2021</v>
      </c>
      <c r="L147" s="3" t="s">
        <v>19</v>
      </c>
      <c r="M147" s="3" t="s">
        <v>19</v>
      </c>
      <c r="N147" s="3" t="s">
        <v>19</v>
      </c>
      <c r="O147" s="3" t="s">
        <v>504</v>
      </c>
      <c r="P147" s="3" t="s">
        <v>488</v>
      </c>
      <c r="R147" s="3" t="s">
        <v>489</v>
      </c>
    </row>
    <row r="148" spans="1:18" s="3" customFormat="1" ht="12.75" outlineLevel="2" x14ac:dyDescent="0.2">
      <c r="A148" s="1">
        <v>2021</v>
      </c>
      <c r="B148" s="1">
        <v>1305</v>
      </c>
      <c r="C148" s="2">
        <v>44256</v>
      </c>
      <c r="D148" s="3" t="s">
        <v>14</v>
      </c>
      <c r="E148" s="4">
        <v>285</v>
      </c>
      <c r="F148" s="3" t="s">
        <v>199</v>
      </c>
      <c r="G148" s="3" t="s">
        <v>16</v>
      </c>
      <c r="H148" s="3" t="s">
        <v>19</v>
      </c>
      <c r="I148" s="3" t="s">
        <v>200</v>
      </c>
      <c r="J148" s="1">
        <v>337</v>
      </c>
      <c r="K148" s="1">
        <v>2021</v>
      </c>
      <c r="L148" s="3" t="s">
        <v>19</v>
      </c>
      <c r="M148" s="3" t="s">
        <v>19</v>
      </c>
      <c r="N148" s="3" t="s">
        <v>19</v>
      </c>
      <c r="O148" s="3" t="s">
        <v>504</v>
      </c>
      <c r="P148" s="3" t="s">
        <v>488</v>
      </c>
      <c r="R148" s="3" t="s">
        <v>489</v>
      </c>
    </row>
    <row r="149" spans="1:18" s="3" customFormat="1" ht="12.75" outlineLevel="2" x14ac:dyDescent="0.2">
      <c r="A149" s="1">
        <v>2021</v>
      </c>
      <c r="B149" s="1">
        <v>755</v>
      </c>
      <c r="C149" s="2">
        <v>44236</v>
      </c>
      <c r="D149" s="3" t="s">
        <v>14</v>
      </c>
      <c r="E149" s="4">
        <v>285</v>
      </c>
      <c r="F149" s="3" t="s">
        <v>199</v>
      </c>
      <c r="G149" s="3" t="s">
        <v>16</v>
      </c>
      <c r="H149" s="3" t="s">
        <v>19</v>
      </c>
      <c r="I149" s="3" t="s">
        <v>200</v>
      </c>
      <c r="J149" s="1">
        <v>337</v>
      </c>
      <c r="K149" s="1">
        <v>2021</v>
      </c>
      <c r="L149" s="3" t="s">
        <v>19</v>
      </c>
      <c r="M149" s="3" t="s">
        <v>19</v>
      </c>
      <c r="N149" s="3" t="s">
        <v>19</v>
      </c>
      <c r="O149" s="3" t="s">
        <v>504</v>
      </c>
      <c r="P149" s="3" t="s">
        <v>488</v>
      </c>
      <c r="R149" s="3" t="s">
        <v>489</v>
      </c>
    </row>
    <row r="150" spans="1:18" s="3" customFormat="1" ht="12.75" outlineLevel="2" x14ac:dyDescent="0.2">
      <c r="A150" s="1">
        <v>2021</v>
      </c>
      <c r="B150" s="1">
        <v>431</v>
      </c>
      <c r="C150" s="2">
        <v>44217</v>
      </c>
      <c r="D150" s="3" t="s">
        <v>14</v>
      </c>
      <c r="E150" s="4">
        <v>285</v>
      </c>
      <c r="F150" s="3" t="s">
        <v>199</v>
      </c>
      <c r="G150" s="3" t="s">
        <v>16</v>
      </c>
      <c r="H150" s="3" t="s">
        <v>19</v>
      </c>
      <c r="I150" s="3" t="s">
        <v>200</v>
      </c>
      <c r="J150" s="1">
        <v>337</v>
      </c>
      <c r="K150" s="1">
        <v>2021</v>
      </c>
      <c r="L150" s="3" t="s">
        <v>19</v>
      </c>
      <c r="M150" s="3" t="s">
        <v>19</v>
      </c>
      <c r="N150" s="3" t="s">
        <v>19</v>
      </c>
      <c r="O150" s="3" t="s">
        <v>504</v>
      </c>
      <c r="P150" s="3" t="s">
        <v>488</v>
      </c>
      <c r="R150" s="3" t="s">
        <v>489</v>
      </c>
    </row>
    <row r="151" spans="1:18" s="3" customFormat="1" ht="12.75" outlineLevel="1" x14ac:dyDescent="0.2">
      <c r="A151" s="1"/>
      <c r="B151" s="1"/>
      <c r="C151" s="2"/>
      <c r="E151" s="4">
        <f>SUBTOTAL(9,E139:E150)</f>
        <v>3420</v>
      </c>
      <c r="F151" s="5" t="s">
        <v>201</v>
      </c>
      <c r="J151" s="1"/>
      <c r="K151" s="1"/>
    </row>
    <row r="152" spans="1:18" s="3" customFormat="1" ht="12.75" outlineLevel="2" x14ac:dyDescent="0.2">
      <c r="A152" s="1">
        <v>2021</v>
      </c>
      <c r="B152" s="1">
        <v>3122</v>
      </c>
      <c r="C152" s="2">
        <v>44319</v>
      </c>
      <c r="D152" s="3" t="s">
        <v>56</v>
      </c>
      <c r="E152" s="4">
        <v>1375</v>
      </c>
      <c r="F152" s="3" t="s">
        <v>202</v>
      </c>
      <c r="G152" s="3" t="s">
        <v>16</v>
      </c>
      <c r="H152" s="3" t="s">
        <v>19</v>
      </c>
      <c r="I152" s="3" t="s">
        <v>58</v>
      </c>
      <c r="J152" s="1">
        <v>1498</v>
      </c>
      <c r="K152" s="1">
        <v>2020</v>
      </c>
      <c r="L152" s="1">
        <v>4</v>
      </c>
      <c r="M152" s="1">
        <v>408</v>
      </c>
      <c r="N152" s="2">
        <v>44298</v>
      </c>
      <c r="O152" s="3" t="s">
        <v>509</v>
      </c>
      <c r="P152" s="3" t="s">
        <v>491</v>
      </c>
      <c r="R152" s="3" t="s">
        <v>494</v>
      </c>
    </row>
    <row r="153" spans="1:18" s="3" customFormat="1" ht="12.75" outlineLevel="1" x14ac:dyDescent="0.2">
      <c r="A153" s="1"/>
      <c r="B153" s="1"/>
      <c r="C153" s="2"/>
      <c r="E153" s="4">
        <f>SUBTOTAL(9,E152:E152)</f>
        <v>1375</v>
      </c>
      <c r="F153" s="5" t="s">
        <v>203</v>
      </c>
      <c r="J153" s="1"/>
      <c r="K153" s="1"/>
      <c r="L153" s="1"/>
      <c r="M153" s="1"/>
      <c r="N153" s="2"/>
    </row>
    <row r="154" spans="1:18" s="3" customFormat="1" ht="12.75" outlineLevel="2" x14ac:dyDescent="0.2">
      <c r="A154" s="1">
        <v>2021</v>
      </c>
      <c r="B154" s="1">
        <v>4622</v>
      </c>
      <c r="C154" s="2">
        <v>44391</v>
      </c>
      <c r="D154" s="3" t="s">
        <v>123</v>
      </c>
      <c r="E154" s="4">
        <v>2800</v>
      </c>
      <c r="F154" s="3" t="s">
        <v>204</v>
      </c>
      <c r="G154" s="3" t="s">
        <v>16</v>
      </c>
      <c r="H154" s="3" t="s">
        <v>19</v>
      </c>
      <c r="I154" s="3" t="s">
        <v>54</v>
      </c>
      <c r="J154" s="1">
        <v>1069</v>
      </c>
      <c r="K154" s="1">
        <v>2021</v>
      </c>
      <c r="L154" s="1">
        <v>4</v>
      </c>
      <c r="M154" s="1">
        <v>773</v>
      </c>
      <c r="N154" s="2">
        <v>44389</v>
      </c>
      <c r="O154" s="3" t="s">
        <v>509</v>
      </c>
      <c r="P154" s="3" t="s">
        <v>488</v>
      </c>
      <c r="R154" s="3" t="s">
        <v>489</v>
      </c>
    </row>
    <row r="155" spans="1:18" s="3" customFormat="1" ht="12.75" outlineLevel="1" x14ac:dyDescent="0.2">
      <c r="A155" s="1"/>
      <c r="B155" s="1"/>
      <c r="C155" s="2"/>
      <c r="E155" s="4">
        <f>SUBTOTAL(9,E154:E154)</f>
        <v>2800</v>
      </c>
      <c r="F155" s="5" t="s">
        <v>205</v>
      </c>
      <c r="J155" s="1"/>
      <c r="K155" s="1"/>
      <c r="L155" s="1"/>
      <c r="M155" s="1"/>
      <c r="N155" s="2"/>
    </row>
    <row r="156" spans="1:18" s="3" customFormat="1" ht="12.75" outlineLevel="2" x14ac:dyDescent="0.2">
      <c r="A156" s="1">
        <v>2021</v>
      </c>
      <c r="B156" s="1">
        <v>5701</v>
      </c>
      <c r="C156" s="2">
        <v>44442</v>
      </c>
      <c r="D156" s="3" t="s">
        <v>206</v>
      </c>
      <c r="E156" s="4">
        <v>216.08</v>
      </c>
      <c r="F156" s="3" t="s">
        <v>207</v>
      </c>
      <c r="G156" s="3" t="s">
        <v>16</v>
      </c>
      <c r="H156" s="3" t="s">
        <v>19</v>
      </c>
      <c r="I156" s="3" t="s">
        <v>208</v>
      </c>
      <c r="J156" s="1">
        <v>1253</v>
      </c>
      <c r="K156" s="1">
        <v>2021</v>
      </c>
      <c r="L156" s="1">
        <v>4</v>
      </c>
      <c r="M156" s="1">
        <v>1001</v>
      </c>
      <c r="N156" s="2">
        <v>44439</v>
      </c>
      <c r="O156" s="3" t="s">
        <v>509</v>
      </c>
      <c r="P156" s="3" t="s">
        <v>488</v>
      </c>
      <c r="R156" s="3" t="s">
        <v>497</v>
      </c>
    </row>
    <row r="157" spans="1:18" s="3" customFormat="1" ht="12.75" outlineLevel="2" x14ac:dyDescent="0.2">
      <c r="A157" s="1">
        <v>2021</v>
      </c>
      <c r="B157" s="1">
        <v>4652</v>
      </c>
      <c r="C157" s="2">
        <v>44391</v>
      </c>
      <c r="D157" s="3" t="s">
        <v>123</v>
      </c>
      <c r="E157" s="4">
        <v>1254</v>
      </c>
      <c r="F157" s="3" t="s">
        <v>207</v>
      </c>
      <c r="G157" s="3" t="s">
        <v>16</v>
      </c>
      <c r="H157" s="3" t="s">
        <v>19</v>
      </c>
      <c r="I157" s="3" t="s">
        <v>125</v>
      </c>
      <c r="J157" s="1">
        <v>1390</v>
      </c>
      <c r="K157" s="1">
        <v>2020</v>
      </c>
      <c r="L157" s="1">
        <v>4</v>
      </c>
      <c r="M157" s="1">
        <v>773</v>
      </c>
      <c r="N157" s="2">
        <v>44389</v>
      </c>
      <c r="O157" s="3" t="s">
        <v>509</v>
      </c>
      <c r="P157" s="3" t="s">
        <v>488</v>
      </c>
      <c r="R157" s="3" t="s">
        <v>489</v>
      </c>
    </row>
    <row r="158" spans="1:18" s="3" customFormat="1" ht="12.75" outlineLevel="2" x14ac:dyDescent="0.2">
      <c r="A158" s="1">
        <v>2021</v>
      </c>
      <c r="B158" s="1">
        <v>2342</v>
      </c>
      <c r="C158" s="2">
        <v>44292</v>
      </c>
      <c r="D158" s="3" t="s">
        <v>209</v>
      </c>
      <c r="E158" s="4">
        <v>65.38</v>
      </c>
      <c r="F158" s="3" t="s">
        <v>207</v>
      </c>
      <c r="G158" s="3" t="s">
        <v>16</v>
      </c>
      <c r="H158" s="3" t="s">
        <v>19</v>
      </c>
      <c r="I158" s="3" t="s">
        <v>210</v>
      </c>
      <c r="J158" s="1">
        <v>1692</v>
      </c>
      <c r="K158" s="1">
        <v>2020</v>
      </c>
      <c r="L158" s="1">
        <v>4</v>
      </c>
      <c r="M158" s="1">
        <v>152</v>
      </c>
      <c r="N158" s="2">
        <v>44252</v>
      </c>
      <c r="O158" s="3" t="s">
        <v>509</v>
      </c>
      <c r="P158" s="3" t="s">
        <v>488</v>
      </c>
      <c r="R158" s="3" t="s">
        <v>497</v>
      </c>
    </row>
    <row r="159" spans="1:18" s="3" customFormat="1" ht="12.75" outlineLevel="1" x14ac:dyDescent="0.2">
      <c r="A159" s="1"/>
      <c r="B159" s="1"/>
      <c r="C159" s="2"/>
      <c r="E159" s="4">
        <f>SUBTOTAL(9,E156:E158)</f>
        <v>1535.46</v>
      </c>
      <c r="F159" s="5" t="s">
        <v>211</v>
      </c>
      <c r="J159" s="1"/>
      <c r="K159" s="1"/>
      <c r="L159" s="1"/>
      <c r="M159" s="1"/>
      <c r="N159" s="2"/>
    </row>
    <row r="160" spans="1:18" s="3" customFormat="1" ht="12.75" outlineLevel="2" x14ac:dyDescent="0.2">
      <c r="A160" s="1">
        <v>2021</v>
      </c>
      <c r="B160" s="1">
        <v>4551</v>
      </c>
      <c r="C160" s="2">
        <v>44384</v>
      </c>
      <c r="D160" s="3" t="s">
        <v>212</v>
      </c>
      <c r="E160" s="4">
        <v>2000</v>
      </c>
      <c r="F160" s="3" t="s">
        <v>213</v>
      </c>
      <c r="G160" s="3" t="s">
        <v>16</v>
      </c>
      <c r="H160" s="3" t="s">
        <v>214</v>
      </c>
      <c r="I160" s="3" t="s">
        <v>215</v>
      </c>
      <c r="J160" s="1">
        <v>792</v>
      </c>
      <c r="K160" s="1">
        <v>2021</v>
      </c>
      <c r="L160" s="1">
        <v>4</v>
      </c>
      <c r="M160" s="1">
        <v>760</v>
      </c>
      <c r="N160" s="2">
        <v>44383</v>
      </c>
      <c r="O160" s="3" t="s">
        <v>510</v>
      </c>
      <c r="P160" s="3" t="s">
        <v>491</v>
      </c>
      <c r="R160" s="3" t="s">
        <v>499</v>
      </c>
    </row>
    <row r="161" spans="1:18" s="3" customFormat="1" ht="12.75" outlineLevel="1" x14ac:dyDescent="0.2">
      <c r="A161" s="1"/>
      <c r="B161" s="1"/>
      <c r="C161" s="2"/>
      <c r="E161" s="4">
        <f>SUBTOTAL(9,E160:E160)</f>
        <v>2000</v>
      </c>
      <c r="F161" s="5" t="s">
        <v>216</v>
      </c>
      <c r="J161" s="1"/>
      <c r="K161" s="1"/>
      <c r="L161" s="1"/>
      <c r="M161" s="1"/>
      <c r="N161" s="2"/>
    </row>
    <row r="162" spans="1:18" s="3" customFormat="1" ht="12.75" outlineLevel="2" x14ac:dyDescent="0.2">
      <c r="A162" s="1">
        <v>2021</v>
      </c>
      <c r="B162" s="1">
        <v>4635</v>
      </c>
      <c r="C162" s="2">
        <v>44391</v>
      </c>
      <c r="D162" s="3" t="s">
        <v>123</v>
      </c>
      <c r="E162" s="4">
        <v>3000</v>
      </c>
      <c r="F162" s="3" t="s">
        <v>217</v>
      </c>
      <c r="G162" s="3" t="s">
        <v>16</v>
      </c>
      <c r="H162" s="3" t="s">
        <v>19</v>
      </c>
      <c r="I162" s="3" t="s">
        <v>54</v>
      </c>
      <c r="J162" s="1">
        <v>1069</v>
      </c>
      <c r="K162" s="1">
        <v>2021</v>
      </c>
      <c r="L162" s="1">
        <v>4</v>
      </c>
      <c r="M162" s="1">
        <v>773</v>
      </c>
      <c r="N162" s="2">
        <v>44389</v>
      </c>
      <c r="O162" s="3" t="s">
        <v>509</v>
      </c>
      <c r="P162" s="3" t="s">
        <v>488</v>
      </c>
      <c r="R162" s="3" t="s">
        <v>489</v>
      </c>
    </row>
    <row r="163" spans="1:18" s="3" customFormat="1" ht="12.75" outlineLevel="1" x14ac:dyDescent="0.2">
      <c r="A163" s="1"/>
      <c r="B163" s="1"/>
      <c r="C163" s="2"/>
      <c r="E163" s="4">
        <f>SUBTOTAL(9,E162:E162)</f>
        <v>3000</v>
      </c>
      <c r="F163" s="5" t="s">
        <v>218</v>
      </c>
      <c r="J163" s="1"/>
      <c r="K163" s="1"/>
      <c r="L163" s="1"/>
      <c r="M163" s="1"/>
      <c r="N163" s="2"/>
    </row>
    <row r="164" spans="1:18" s="3" customFormat="1" ht="12.75" outlineLevel="2" x14ac:dyDescent="0.2">
      <c r="A164" s="1">
        <v>2021</v>
      </c>
      <c r="B164" s="1">
        <v>8549</v>
      </c>
      <c r="C164" s="2">
        <v>44547</v>
      </c>
      <c r="D164" s="3" t="s">
        <v>219</v>
      </c>
      <c r="E164" s="4">
        <v>2000</v>
      </c>
      <c r="F164" s="3" t="s">
        <v>220</v>
      </c>
      <c r="G164" s="3" t="s">
        <v>16</v>
      </c>
      <c r="H164" s="3" t="s">
        <v>221</v>
      </c>
      <c r="I164" s="3" t="s">
        <v>215</v>
      </c>
      <c r="J164" s="1">
        <v>792</v>
      </c>
      <c r="K164" s="1">
        <v>2021</v>
      </c>
      <c r="L164" s="1">
        <v>4</v>
      </c>
      <c r="M164" s="1">
        <v>1407</v>
      </c>
      <c r="N164" s="2">
        <v>44545</v>
      </c>
      <c r="O164" s="3" t="s">
        <v>510</v>
      </c>
      <c r="P164" s="3" t="s">
        <v>491</v>
      </c>
      <c r="R164" s="3" t="s">
        <v>499</v>
      </c>
    </row>
    <row r="165" spans="1:18" s="3" customFormat="1" ht="12.75" outlineLevel="1" x14ac:dyDescent="0.2">
      <c r="A165" s="1"/>
      <c r="B165" s="1"/>
      <c r="C165" s="2"/>
      <c r="E165" s="4">
        <f>SUBTOTAL(9,E164:E164)</f>
        <v>2000</v>
      </c>
      <c r="F165" s="5" t="s">
        <v>222</v>
      </c>
      <c r="J165" s="1"/>
      <c r="K165" s="1"/>
      <c r="L165" s="1"/>
      <c r="M165" s="1"/>
      <c r="N165" s="2"/>
    </row>
    <row r="166" spans="1:18" s="3" customFormat="1" ht="12.75" outlineLevel="2" x14ac:dyDescent="0.2">
      <c r="A166" s="1">
        <v>2021</v>
      </c>
      <c r="B166" s="1">
        <v>5112</v>
      </c>
      <c r="C166" s="2">
        <v>44417</v>
      </c>
      <c r="D166" s="3" t="s">
        <v>179</v>
      </c>
      <c r="E166" s="4">
        <v>202</v>
      </c>
      <c r="F166" s="3" t="s">
        <v>223</v>
      </c>
      <c r="G166" s="3" t="s">
        <v>16</v>
      </c>
      <c r="H166" s="3" t="s">
        <v>19</v>
      </c>
      <c r="I166" s="3" t="s">
        <v>180</v>
      </c>
      <c r="J166" s="1">
        <v>651</v>
      </c>
      <c r="K166" s="1">
        <v>2021</v>
      </c>
      <c r="L166" s="1">
        <v>4</v>
      </c>
      <c r="M166" s="1">
        <v>861</v>
      </c>
      <c r="N166" s="2">
        <v>44404</v>
      </c>
      <c r="O166" s="3" t="s">
        <v>511</v>
      </c>
      <c r="P166" s="3" t="s">
        <v>488</v>
      </c>
      <c r="R166" s="3" t="s">
        <v>489</v>
      </c>
    </row>
    <row r="167" spans="1:18" s="3" customFormat="1" ht="12.75" outlineLevel="2" x14ac:dyDescent="0.2">
      <c r="A167" s="1">
        <v>2021</v>
      </c>
      <c r="B167" s="1">
        <v>1996</v>
      </c>
      <c r="C167" s="2">
        <v>44274</v>
      </c>
      <c r="D167" s="3" t="s">
        <v>182</v>
      </c>
      <c r="E167" s="4">
        <v>900</v>
      </c>
      <c r="F167" s="3" t="s">
        <v>223</v>
      </c>
      <c r="G167" s="3" t="s">
        <v>16</v>
      </c>
      <c r="H167" s="3" t="s">
        <v>19</v>
      </c>
      <c r="I167" s="3" t="s">
        <v>183</v>
      </c>
      <c r="J167" s="1">
        <v>387</v>
      </c>
      <c r="K167" s="1">
        <v>2020</v>
      </c>
      <c r="L167" s="1">
        <v>4</v>
      </c>
      <c r="M167" s="1">
        <v>200</v>
      </c>
      <c r="N167" s="2">
        <v>44263</v>
      </c>
      <c r="P167" s="3" t="s">
        <v>488</v>
      </c>
      <c r="R167" s="3" t="s">
        <v>489</v>
      </c>
    </row>
    <row r="168" spans="1:18" s="3" customFormat="1" ht="12.75" outlineLevel="1" x14ac:dyDescent="0.2">
      <c r="A168" s="1"/>
      <c r="B168" s="1"/>
      <c r="C168" s="2"/>
      <c r="E168" s="4">
        <f>SUBTOTAL(9,E166:E167)</f>
        <v>1102</v>
      </c>
      <c r="F168" s="5" t="s">
        <v>224</v>
      </c>
      <c r="J168" s="1"/>
      <c r="K168" s="1"/>
      <c r="L168" s="1"/>
      <c r="M168" s="1"/>
      <c r="N168" s="2"/>
    </row>
    <row r="169" spans="1:18" s="3" customFormat="1" ht="12.75" outlineLevel="2" x14ac:dyDescent="0.2">
      <c r="A169" s="1">
        <v>2021</v>
      </c>
      <c r="B169" s="1">
        <v>8506</v>
      </c>
      <c r="C169" s="2">
        <v>44546</v>
      </c>
      <c r="D169" s="3" t="s">
        <v>225</v>
      </c>
      <c r="E169" s="4">
        <v>1041.1400000000001</v>
      </c>
      <c r="F169" s="3" t="s">
        <v>226</v>
      </c>
      <c r="G169" s="3" t="s">
        <v>16</v>
      </c>
      <c r="H169" s="3" t="s">
        <v>19</v>
      </c>
      <c r="I169" s="3" t="s">
        <v>18</v>
      </c>
      <c r="J169" s="1">
        <v>484</v>
      </c>
      <c r="K169" s="1">
        <v>2021</v>
      </c>
      <c r="L169" s="1">
        <v>4</v>
      </c>
      <c r="M169" s="1">
        <v>1361</v>
      </c>
      <c r="N169" s="2">
        <v>44537</v>
      </c>
      <c r="O169" s="3" t="s">
        <v>504</v>
      </c>
      <c r="P169" s="3" t="s">
        <v>488</v>
      </c>
      <c r="R169" s="3" t="s">
        <v>489</v>
      </c>
    </row>
    <row r="170" spans="1:18" s="3" customFormat="1" ht="12.75" outlineLevel="2" x14ac:dyDescent="0.2">
      <c r="A170" s="1">
        <v>2021</v>
      </c>
      <c r="B170" s="1">
        <v>7647</v>
      </c>
      <c r="C170" s="2">
        <v>44515</v>
      </c>
      <c r="D170" s="3" t="s">
        <v>227</v>
      </c>
      <c r="E170" s="4">
        <v>520.57000000000005</v>
      </c>
      <c r="F170" s="3" t="s">
        <v>226</v>
      </c>
      <c r="G170" s="3" t="s">
        <v>16</v>
      </c>
      <c r="H170" s="3" t="s">
        <v>19</v>
      </c>
      <c r="I170" s="3" t="s">
        <v>18</v>
      </c>
      <c r="J170" s="1">
        <v>484</v>
      </c>
      <c r="K170" s="1">
        <v>2021</v>
      </c>
      <c r="L170" s="1">
        <v>4</v>
      </c>
      <c r="M170" s="1">
        <v>1241</v>
      </c>
      <c r="N170" s="2">
        <v>44508</v>
      </c>
      <c r="O170" s="3" t="s">
        <v>504</v>
      </c>
      <c r="P170" s="3" t="s">
        <v>488</v>
      </c>
      <c r="R170" s="3" t="s">
        <v>489</v>
      </c>
    </row>
    <row r="171" spans="1:18" s="3" customFormat="1" ht="12.75" outlineLevel="2" x14ac:dyDescent="0.2">
      <c r="A171" s="1">
        <v>2021</v>
      </c>
      <c r="B171" s="1">
        <v>6426</v>
      </c>
      <c r="C171" s="2">
        <v>44470</v>
      </c>
      <c r="D171" s="3" t="s">
        <v>75</v>
      </c>
      <c r="E171" s="4">
        <v>520.57000000000005</v>
      </c>
      <c r="F171" s="3" t="s">
        <v>226</v>
      </c>
      <c r="G171" s="3" t="s">
        <v>16</v>
      </c>
      <c r="H171" s="3" t="s">
        <v>19</v>
      </c>
      <c r="I171" s="3" t="s">
        <v>18</v>
      </c>
      <c r="J171" s="1">
        <v>484</v>
      </c>
      <c r="K171" s="1">
        <v>2021</v>
      </c>
      <c r="L171" s="1">
        <v>4</v>
      </c>
      <c r="M171" s="1">
        <v>1099</v>
      </c>
      <c r="N171" s="2">
        <v>44469</v>
      </c>
      <c r="O171" s="3" t="s">
        <v>504</v>
      </c>
      <c r="P171" s="3" t="s">
        <v>488</v>
      </c>
      <c r="R171" s="3" t="s">
        <v>489</v>
      </c>
    </row>
    <row r="172" spans="1:18" s="3" customFormat="1" ht="12.75" outlineLevel="2" x14ac:dyDescent="0.2">
      <c r="A172" s="1">
        <v>2021</v>
      </c>
      <c r="B172" s="1">
        <v>5396</v>
      </c>
      <c r="C172" s="2">
        <v>44427</v>
      </c>
      <c r="D172" s="3" t="s">
        <v>228</v>
      </c>
      <c r="E172" s="4">
        <v>1041.1400000000001</v>
      </c>
      <c r="F172" s="3" t="s">
        <v>226</v>
      </c>
      <c r="G172" s="3" t="s">
        <v>16</v>
      </c>
      <c r="H172" s="3" t="s">
        <v>19</v>
      </c>
      <c r="I172" s="3" t="s">
        <v>18</v>
      </c>
      <c r="J172" s="1">
        <v>484</v>
      </c>
      <c r="K172" s="1">
        <v>2021</v>
      </c>
      <c r="L172" s="1">
        <v>4</v>
      </c>
      <c r="M172" s="1">
        <v>949</v>
      </c>
      <c r="N172" s="2">
        <v>44427</v>
      </c>
      <c r="O172" s="3" t="s">
        <v>504</v>
      </c>
      <c r="P172" s="3" t="s">
        <v>488</v>
      </c>
      <c r="R172" s="3" t="s">
        <v>489</v>
      </c>
    </row>
    <row r="173" spans="1:18" s="3" customFormat="1" ht="12.75" outlineLevel="2" x14ac:dyDescent="0.2">
      <c r="A173" s="1">
        <v>2021</v>
      </c>
      <c r="B173" s="1">
        <v>4906</v>
      </c>
      <c r="C173" s="2">
        <v>44398</v>
      </c>
      <c r="D173" s="3" t="s">
        <v>229</v>
      </c>
      <c r="E173" s="4">
        <v>520.57000000000005</v>
      </c>
      <c r="F173" s="3" t="s">
        <v>226</v>
      </c>
      <c r="G173" s="3" t="s">
        <v>16</v>
      </c>
      <c r="H173" s="3" t="s">
        <v>19</v>
      </c>
      <c r="I173" s="3" t="s">
        <v>18</v>
      </c>
      <c r="J173" s="1">
        <v>484</v>
      </c>
      <c r="K173" s="1">
        <v>2021</v>
      </c>
      <c r="L173" s="1">
        <v>4</v>
      </c>
      <c r="M173" s="1">
        <v>795</v>
      </c>
      <c r="N173" s="2">
        <v>44393</v>
      </c>
      <c r="O173" s="3" t="s">
        <v>504</v>
      </c>
      <c r="P173" s="3" t="s">
        <v>488</v>
      </c>
      <c r="R173" s="3" t="s">
        <v>489</v>
      </c>
    </row>
    <row r="174" spans="1:18" s="3" customFormat="1" ht="12.75" outlineLevel="2" x14ac:dyDescent="0.2">
      <c r="A174" s="1">
        <v>2021</v>
      </c>
      <c r="B174" s="1">
        <v>4333</v>
      </c>
      <c r="C174" s="2">
        <v>44364</v>
      </c>
      <c r="D174" s="3" t="s">
        <v>230</v>
      </c>
      <c r="E174" s="4">
        <v>520.57000000000005</v>
      </c>
      <c r="F174" s="3" t="s">
        <v>226</v>
      </c>
      <c r="G174" s="3" t="s">
        <v>16</v>
      </c>
      <c r="H174" s="3" t="s">
        <v>19</v>
      </c>
      <c r="I174" s="3" t="s">
        <v>18</v>
      </c>
      <c r="J174" s="1">
        <v>484</v>
      </c>
      <c r="K174" s="1">
        <v>2021</v>
      </c>
      <c r="L174" s="1">
        <v>4</v>
      </c>
      <c r="M174" s="1">
        <v>686</v>
      </c>
      <c r="N174" s="2">
        <v>44363</v>
      </c>
      <c r="O174" s="3" t="s">
        <v>504</v>
      </c>
      <c r="P174" s="3" t="s">
        <v>488</v>
      </c>
      <c r="R174" s="3" t="s">
        <v>489</v>
      </c>
    </row>
    <row r="175" spans="1:18" s="3" customFormat="1" ht="12.75" outlineLevel="2" x14ac:dyDescent="0.2">
      <c r="A175" s="1">
        <v>2021</v>
      </c>
      <c r="B175" s="1">
        <v>3822</v>
      </c>
      <c r="C175" s="2">
        <v>44344</v>
      </c>
      <c r="D175" s="3" t="s">
        <v>231</v>
      </c>
      <c r="E175" s="4">
        <v>520.57000000000005</v>
      </c>
      <c r="F175" s="3" t="s">
        <v>226</v>
      </c>
      <c r="G175" s="3" t="s">
        <v>16</v>
      </c>
      <c r="H175" s="3" t="s">
        <v>19</v>
      </c>
      <c r="I175" s="3" t="s">
        <v>18</v>
      </c>
      <c r="J175" s="1">
        <v>484</v>
      </c>
      <c r="K175" s="1">
        <v>2021</v>
      </c>
      <c r="L175" s="1">
        <v>4</v>
      </c>
      <c r="M175" s="1">
        <v>599</v>
      </c>
      <c r="N175" s="2">
        <v>44337</v>
      </c>
      <c r="O175" s="3" t="s">
        <v>504</v>
      </c>
      <c r="P175" s="3" t="s">
        <v>488</v>
      </c>
      <c r="R175" s="3" t="s">
        <v>489</v>
      </c>
    </row>
    <row r="176" spans="1:18" s="3" customFormat="1" ht="12.75" outlineLevel="2" x14ac:dyDescent="0.2">
      <c r="A176" s="1">
        <v>2021</v>
      </c>
      <c r="B176" s="1">
        <v>2543</v>
      </c>
      <c r="C176" s="2">
        <v>44299</v>
      </c>
      <c r="D176" s="3" t="s">
        <v>232</v>
      </c>
      <c r="E176" s="4">
        <v>520.57000000000005</v>
      </c>
      <c r="F176" s="3" t="s">
        <v>226</v>
      </c>
      <c r="G176" s="3" t="s">
        <v>16</v>
      </c>
      <c r="H176" s="3" t="s">
        <v>19</v>
      </c>
      <c r="I176" s="3" t="s">
        <v>18</v>
      </c>
      <c r="J176" s="1">
        <v>484</v>
      </c>
      <c r="K176" s="1">
        <v>2021</v>
      </c>
      <c r="L176" s="1">
        <v>4</v>
      </c>
      <c r="M176" s="1">
        <v>324</v>
      </c>
      <c r="N176" s="2">
        <v>44288</v>
      </c>
      <c r="O176" s="3" t="s">
        <v>504</v>
      </c>
      <c r="P176" s="3" t="s">
        <v>488</v>
      </c>
      <c r="R176" s="3" t="s">
        <v>489</v>
      </c>
    </row>
    <row r="177" spans="1:18" s="3" customFormat="1" ht="12.75" outlineLevel="2" x14ac:dyDescent="0.2">
      <c r="A177" s="1">
        <v>2021</v>
      </c>
      <c r="B177" s="1">
        <v>2541</v>
      </c>
      <c r="C177" s="2">
        <v>44299</v>
      </c>
      <c r="D177" s="3" t="s">
        <v>233</v>
      </c>
      <c r="E177" s="4">
        <v>1041.1400000000001</v>
      </c>
      <c r="F177" s="3" t="s">
        <v>226</v>
      </c>
      <c r="G177" s="3" t="s">
        <v>16</v>
      </c>
      <c r="H177" s="3" t="s">
        <v>19</v>
      </c>
      <c r="I177" s="3" t="s">
        <v>18</v>
      </c>
      <c r="J177" s="1">
        <v>484</v>
      </c>
      <c r="K177" s="1">
        <v>2021</v>
      </c>
      <c r="L177" s="1">
        <v>4</v>
      </c>
      <c r="M177" s="1">
        <v>318</v>
      </c>
      <c r="N177" s="2">
        <v>44287</v>
      </c>
      <c r="O177" s="3" t="s">
        <v>504</v>
      </c>
      <c r="P177" s="3" t="s">
        <v>488</v>
      </c>
      <c r="R177" s="3" t="s">
        <v>489</v>
      </c>
    </row>
    <row r="178" spans="1:18" s="3" customFormat="1" ht="12.75" outlineLevel="1" x14ac:dyDescent="0.2">
      <c r="A178" s="1"/>
      <c r="B178" s="1"/>
      <c r="C178" s="2"/>
      <c r="E178" s="4">
        <f>SUBTOTAL(9,E169:E177)</f>
        <v>6246.84</v>
      </c>
      <c r="F178" s="5" t="s">
        <v>234</v>
      </c>
      <c r="J178" s="1"/>
      <c r="K178" s="1"/>
      <c r="L178" s="1"/>
      <c r="M178" s="1"/>
      <c r="N178" s="2"/>
    </row>
    <row r="179" spans="1:18" s="3" customFormat="1" ht="12.75" outlineLevel="2" x14ac:dyDescent="0.2">
      <c r="A179" s="1">
        <v>2021</v>
      </c>
      <c r="B179" s="1">
        <v>4663</v>
      </c>
      <c r="C179" s="2">
        <v>44391</v>
      </c>
      <c r="D179" s="3" t="s">
        <v>123</v>
      </c>
      <c r="E179" s="4">
        <v>1937</v>
      </c>
      <c r="F179" s="3" t="s">
        <v>235</v>
      </c>
      <c r="G179" s="3" t="s">
        <v>16</v>
      </c>
      <c r="H179" s="3" t="s">
        <v>19</v>
      </c>
      <c r="I179" s="3" t="s">
        <v>135</v>
      </c>
      <c r="J179" s="1">
        <v>1553</v>
      </c>
      <c r="K179" s="1">
        <v>2020</v>
      </c>
      <c r="L179" s="1">
        <v>4</v>
      </c>
      <c r="M179" s="1">
        <v>773</v>
      </c>
      <c r="N179" s="2">
        <v>44389</v>
      </c>
      <c r="O179" s="3" t="s">
        <v>509</v>
      </c>
      <c r="P179" s="3" t="s">
        <v>488</v>
      </c>
      <c r="R179" s="3" t="s">
        <v>489</v>
      </c>
    </row>
    <row r="180" spans="1:18" s="3" customFormat="1" ht="12.75" outlineLevel="1" x14ac:dyDescent="0.2">
      <c r="A180" s="1"/>
      <c r="B180" s="1"/>
      <c r="C180" s="2"/>
      <c r="E180" s="4">
        <f>SUBTOTAL(9,E179:E179)</f>
        <v>1937</v>
      </c>
      <c r="F180" s="5" t="s">
        <v>236</v>
      </c>
      <c r="J180" s="1"/>
      <c r="K180" s="1"/>
      <c r="L180" s="1"/>
      <c r="M180" s="1"/>
      <c r="N180" s="2"/>
    </row>
    <row r="181" spans="1:18" s="3" customFormat="1" ht="12.75" outlineLevel="2" x14ac:dyDescent="0.2">
      <c r="A181" s="1">
        <v>2021</v>
      </c>
      <c r="B181" s="1">
        <v>8508</v>
      </c>
      <c r="C181" s="2">
        <v>44546</v>
      </c>
      <c r="D181" s="3" t="s">
        <v>237</v>
      </c>
      <c r="E181" s="4">
        <v>2500</v>
      </c>
      <c r="F181" s="3" t="s">
        <v>238</v>
      </c>
      <c r="G181" s="3" t="s">
        <v>16</v>
      </c>
      <c r="H181" s="3" t="s">
        <v>19</v>
      </c>
      <c r="I181" s="3" t="s">
        <v>18</v>
      </c>
      <c r="J181" s="1">
        <v>484</v>
      </c>
      <c r="K181" s="1">
        <v>2021</v>
      </c>
      <c r="L181" s="1">
        <v>4</v>
      </c>
      <c r="M181" s="1">
        <v>1361</v>
      </c>
      <c r="N181" s="2">
        <v>44537</v>
      </c>
      <c r="O181" s="3" t="s">
        <v>504</v>
      </c>
      <c r="P181" s="3" t="s">
        <v>488</v>
      </c>
      <c r="R181" s="3" t="s">
        <v>489</v>
      </c>
    </row>
    <row r="182" spans="1:18" s="3" customFormat="1" ht="12.75" outlineLevel="2" x14ac:dyDescent="0.2">
      <c r="A182" s="1">
        <v>2021</v>
      </c>
      <c r="B182" s="1">
        <v>4908</v>
      </c>
      <c r="C182" s="2">
        <v>44398</v>
      </c>
      <c r="D182" s="3" t="s">
        <v>229</v>
      </c>
      <c r="E182" s="4">
        <v>300</v>
      </c>
      <c r="F182" s="3" t="s">
        <v>238</v>
      </c>
      <c r="G182" s="3" t="s">
        <v>16</v>
      </c>
      <c r="H182" s="3" t="s">
        <v>19</v>
      </c>
      <c r="I182" s="3" t="s">
        <v>18</v>
      </c>
      <c r="J182" s="1">
        <v>484</v>
      </c>
      <c r="K182" s="1">
        <v>2021</v>
      </c>
      <c r="L182" s="1">
        <v>4</v>
      </c>
      <c r="M182" s="1">
        <v>795</v>
      </c>
      <c r="N182" s="2">
        <v>44393</v>
      </c>
      <c r="O182" s="3" t="s">
        <v>504</v>
      </c>
      <c r="P182" s="3" t="s">
        <v>488</v>
      </c>
      <c r="R182" s="3" t="s">
        <v>489</v>
      </c>
    </row>
    <row r="183" spans="1:18" s="3" customFormat="1" ht="12.75" outlineLevel="1" x14ac:dyDescent="0.2">
      <c r="A183" s="1"/>
      <c r="B183" s="1"/>
      <c r="C183" s="2"/>
      <c r="E183" s="4">
        <f>SUBTOTAL(9,E181:E182)</f>
        <v>2800</v>
      </c>
      <c r="F183" s="5" t="s">
        <v>239</v>
      </c>
      <c r="J183" s="1"/>
      <c r="K183" s="1"/>
      <c r="L183" s="1"/>
      <c r="M183" s="1"/>
      <c r="N183" s="2"/>
    </row>
    <row r="184" spans="1:18" s="3" customFormat="1" ht="12.75" outlineLevel="2" x14ac:dyDescent="0.2">
      <c r="A184" s="1">
        <v>2021</v>
      </c>
      <c r="B184" s="1">
        <v>4650</v>
      </c>
      <c r="C184" s="2">
        <v>44391</v>
      </c>
      <c r="D184" s="3" t="s">
        <v>123</v>
      </c>
      <c r="E184" s="4">
        <v>1018</v>
      </c>
      <c r="F184" s="3" t="s">
        <v>240</v>
      </c>
      <c r="G184" s="3" t="s">
        <v>16</v>
      </c>
      <c r="H184" s="3" t="s">
        <v>19</v>
      </c>
      <c r="I184" s="3" t="s">
        <v>125</v>
      </c>
      <c r="J184" s="1">
        <v>1390</v>
      </c>
      <c r="K184" s="1">
        <v>2020</v>
      </c>
      <c r="L184" s="1">
        <v>4</v>
      </c>
      <c r="M184" s="1">
        <v>773</v>
      </c>
      <c r="N184" s="2">
        <v>44389</v>
      </c>
      <c r="O184" s="3" t="s">
        <v>509</v>
      </c>
      <c r="P184" s="3" t="s">
        <v>488</v>
      </c>
      <c r="R184" s="3" t="s">
        <v>489</v>
      </c>
    </row>
    <row r="185" spans="1:18" s="3" customFormat="1" ht="12.75" outlineLevel="1" x14ac:dyDescent="0.2">
      <c r="A185" s="1"/>
      <c r="B185" s="1"/>
      <c r="C185" s="2"/>
      <c r="E185" s="4">
        <f>SUBTOTAL(9,E184:E184)</f>
        <v>1018</v>
      </c>
      <c r="F185" s="5" t="s">
        <v>241</v>
      </c>
      <c r="J185" s="1"/>
      <c r="K185" s="1"/>
      <c r="L185" s="1"/>
      <c r="M185" s="1"/>
      <c r="N185" s="2"/>
    </row>
    <row r="186" spans="1:18" s="3" customFormat="1" ht="12.75" outlineLevel="2" x14ac:dyDescent="0.2">
      <c r="A186" s="1">
        <v>2021</v>
      </c>
      <c r="B186" s="1">
        <v>3125</v>
      </c>
      <c r="C186" s="2">
        <v>44319</v>
      </c>
      <c r="D186" s="3" t="s">
        <v>56</v>
      </c>
      <c r="E186" s="4">
        <v>2818.75</v>
      </c>
      <c r="F186" s="3" t="s">
        <v>242</v>
      </c>
      <c r="G186" s="3" t="s">
        <v>16</v>
      </c>
      <c r="H186" s="3" t="s">
        <v>19</v>
      </c>
      <c r="I186" s="3" t="s">
        <v>58</v>
      </c>
      <c r="J186" s="1">
        <v>1498</v>
      </c>
      <c r="K186" s="1">
        <v>2020</v>
      </c>
      <c r="L186" s="1">
        <v>4</v>
      </c>
      <c r="M186" s="1">
        <v>408</v>
      </c>
      <c r="N186" s="2">
        <v>44298</v>
      </c>
      <c r="O186" s="3" t="s">
        <v>509</v>
      </c>
      <c r="P186" s="3" t="s">
        <v>491</v>
      </c>
      <c r="R186" s="3" t="s">
        <v>494</v>
      </c>
    </row>
    <row r="187" spans="1:18" s="3" customFormat="1" ht="12.75" outlineLevel="1" x14ac:dyDescent="0.2">
      <c r="A187" s="1"/>
      <c r="B187" s="1"/>
      <c r="C187" s="2"/>
      <c r="E187" s="4">
        <f>SUBTOTAL(9,E186:E186)</f>
        <v>2818.75</v>
      </c>
      <c r="F187" s="5" t="s">
        <v>243</v>
      </c>
      <c r="J187" s="1"/>
      <c r="K187" s="1"/>
      <c r="L187" s="1"/>
      <c r="M187" s="1"/>
      <c r="N187" s="2"/>
    </row>
    <row r="188" spans="1:18" s="3" customFormat="1" ht="12.75" outlineLevel="2" x14ac:dyDescent="0.2">
      <c r="A188" s="1">
        <v>2021</v>
      </c>
      <c r="B188" s="1">
        <v>4669</v>
      </c>
      <c r="C188" s="2">
        <v>44391</v>
      </c>
      <c r="D188" s="3" t="s">
        <v>123</v>
      </c>
      <c r="E188" s="4">
        <v>2325</v>
      </c>
      <c r="F188" s="3" t="s">
        <v>244</v>
      </c>
      <c r="G188" s="3" t="s">
        <v>16</v>
      </c>
      <c r="H188" s="3" t="s">
        <v>19</v>
      </c>
      <c r="I188" s="3" t="s">
        <v>125</v>
      </c>
      <c r="J188" s="1">
        <v>1391</v>
      </c>
      <c r="K188" s="1">
        <v>2020</v>
      </c>
      <c r="L188" s="1">
        <v>4</v>
      </c>
      <c r="M188" s="1">
        <v>773</v>
      </c>
      <c r="N188" s="2">
        <v>44389</v>
      </c>
      <c r="O188" s="3" t="s">
        <v>509</v>
      </c>
      <c r="P188" s="3" t="s">
        <v>488</v>
      </c>
      <c r="R188" s="3" t="s">
        <v>489</v>
      </c>
    </row>
    <row r="189" spans="1:18" s="3" customFormat="1" ht="12.75" outlineLevel="1" x14ac:dyDescent="0.2">
      <c r="A189" s="1"/>
      <c r="B189" s="1"/>
      <c r="C189" s="2"/>
      <c r="E189" s="4">
        <f>SUBTOTAL(9,E188:E188)</f>
        <v>2325</v>
      </c>
      <c r="F189" s="5" t="s">
        <v>245</v>
      </c>
      <c r="J189" s="1"/>
      <c r="K189" s="1"/>
      <c r="L189" s="1"/>
      <c r="M189" s="1"/>
      <c r="N189" s="2"/>
    </row>
    <row r="190" spans="1:18" s="3" customFormat="1" ht="12.75" outlineLevel="2" x14ac:dyDescent="0.2">
      <c r="A190" s="1">
        <v>2021</v>
      </c>
      <c r="B190" s="1">
        <v>8507</v>
      </c>
      <c r="C190" s="2">
        <v>44546</v>
      </c>
      <c r="D190" s="3" t="s">
        <v>237</v>
      </c>
      <c r="E190" s="4">
        <v>1500</v>
      </c>
      <c r="F190" s="3" t="s">
        <v>246</v>
      </c>
      <c r="G190" s="3" t="s">
        <v>16</v>
      </c>
      <c r="H190" s="3" t="s">
        <v>19</v>
      </c>
      <c r="I190" s="3" t="s">
        <v>18</v>
      </c>
      <c r="J190" s="1">
        <v>484</v>
      </c>
      <c r="K190" s="1">
        <v>2021</v>
      </c>
      <c r="L190" s="1">
        <v>4</v>
      </c>
      <c r="M190" s="1">
        <v>1361</v>
      </c>
      <c r="N190" s="2">
        <v>44537</v>
      </c>
      <c r="O190" s="3" t="s">
        <v>504</v>
      </c>
      <c r="P190" s="3" t="s">
        <v>488</v>
      </c>
      <c r="R190" s="3" t="s">
        <v>489</v>
      </c>
    </row>
    <row r="191" spans="1:18" s="3" customFormat="1" ht="12.75" outlineLevel="2" x14ac:dyDescent="0.2">
      <c r="A191" s="1">
        <v>2021</v>
      </c>
      <c r="B191" s="1">
        <v>4907</v>
      </c>
      <c r="C191" s="2">
        <v>44398</v>
      </c>
      <c r="D191" s="3" t="s">
        <v>229</v>
      </c>
      <c r="E191" s="4">
        <v>900</v>
      </c>
      <c r="F191" s="3" t="s">
        <v>246</v>
      </c>
      <c r="G191" s="3" t="s">
        <v>16</v>
      </c>
      <c r="H191" s="3" t="s">
        <v>19</v>
      </c>
      <c r="I191" s="3" t="s">
        <v>18</v>
      </c>
      <c r="J191" s="1">
        <v>484</v>
      </c>
      <c r="K191" s="1">
        <v>2021</v>
      </c>
      <c r="L191" s="1">
        <v>4</v>
      </c>
      <c r="M191" s="1">
        <v>795</v>
      </c>
      <c r="N191" s="2">
        <v>44393</v>
      </c>
      <c r="O191" s="3" t="s">
        <v>504</v>
      </c>
      <c r="P191" s="3" t="s">
        <v>488</v>
      </c>
      <c r="R191" s="3" t="s">
        <v>489</v>
      </c>
    </row>
    <row r="192" spans="1:18" s="3" customFormat="1" ht="12.75" outlineLevel="1" x14ac:dyDescent="0.2">
      <c r="A192" s="1"/>
      <c r="B192" s="1"/>
      <c r="C192" s="2"/>
      <c r="E192" s="4">
        <f>SUBTOTAL(9,E190:E191)</f>
        <v>2400</v>
      </c>
      <c r="F192" s="5" t="s">
        <v>247</v>
      </c>
      <c r="J192" s="1"/>
      <c r="K192" s="1"/>
      <c r="L192" s="1"/>
      <c r="M192" s="1"/>
      <c r="N192" s="2"/>
    </row>
    <row r="193" spans="1:18" s="3" customFormat="1" ht="12.75" outlineLevel="2" x14ac:dyDescent="0.2">
      <c r="A193" s="1">
        <v>2021</v>
      </c>
      <c r="B193" s="1">
        <v>4624</v>
      </c>
      <c r="C193" s="2">
        <v>44391</v>
      </c>
      <c r="D193" s="3" t="s">
        <v>123</v>
      </c>
      <c r="E193" s="4">
        <v>2845</v>
      </c>
      <c r="F193" s="3" t="s">
        <v>248</v>
      </c>
      <c r="G193" s="3" t="s">
        <v>16</v>
      </c>
      <c r="H193" s="3" t="s">
        <v>19</v>
      </c>
      <c r="I193" s="3" t="s">
        <v>54</v>
      </c>
      <c r="J193" s="1">
        <v>1069</v>
      </c>
      <c r="K193" s="1">
        <v>2021</v>
      </c>
      <c r="L193" s="1">
        <v>4</v>
      </c>
      <c r="M193" s="1">
        <v>773</v>
      </c>
      <c r="N193" s="2">
        <v>44389</v>
      </c>
      <c r="O193" s="3" t="s">
        <v>509</v>
      </c>
      <c r="P193" s="3" t="s">
        <v>488</v>
      </c>
      <c r="R193" s="3" t="s">
        <v>489</v>
      </c>
    </row>
    <row r="194" spans="1:18" s="3" customFormat="1" ht="12.75" outlineLevel="1" x14ac:dyDescent="0.2">
      <c r="A194" s="1"/>
      <c r="B194" s="1"/>
      <c r="C194" s="2"/>
      <c r="E194" s="4">
        <f>SUBTOTAL(9,E193:E193)</f>
        <v>2845</v>
      </c>
      <c r="F194" s="5" t="s">
        <v>249</v>
      </c>
      <c r="J194" s="1"/>
      <c r="K194" s="1"/>
      <c r="L194" s="1"/>
      <c r="M194" s="1"/>
      <c r="N194" s="2"/>
    </row>
    <row r="195" spans="1:18" s="3" customFormat="1" ht="12.75" outlineLevel="2" x14ac:dyDescent="0.2">
      <c r="A195" s="1">
        <v>2021</v>
      </c>
      <c r="B195" s="1">
        <v>7985</v>
      </c>
      <c r="C195" s="2">
        <v>44524</v>
      </c>
      <c r="D195" s="3" t="s">
        <v>250</v>
      </c>
      <c r="E195" s="4">
        <v>5924.74</v>
      </c>
      <c r="F195" s="3" t="s">
        <v>251</v>
      </c>
      <c r="G195" s="3" t="s">
        <v>252</v>
      </c>
      <c r="H195" s="3" t="s">
        <v>19</v>
      </c>
      <c r="I195" s="3" t="s">
        <v>253</v>
      </c>
      <c r="J195" s="1">
        <v>436</v>
      </c>
      <c r="K195" s="1">
        <v>2021</v>
      </c>
      <c r="L195" s="1">
        <v>4</v>
      </c>
      <c r="M195" s="1">
        <v>1256</v>
      </c>
      <c r="N195" s="2">
        <v>44511</v>
      </c>
      <c r="O195" s="3" t="s">
        <v>506</v>
      </c>
      <c r="P195" s="3" t="s">
        <v>488</v>
      </c>
      <c r="R195" s="3" t="s">
        <v>497</v>
      </c>
    </row>
    <row r="196" spans="1:18" s="3" customFormat="1" ht="12.75" outlineLevel="2" x14ac:dyDescent="0.2">
      <c r="A196" s="1">
        <v>2021</v>
      </c>
      <c r="B196" s="1">
        <v>2478</v>
      </c>
      <c r="C196" s="2">
        <v>44294</v>
      </c>
      <c r="D196" s="3" t="s">
        <v>254</v>
      </c>
      <c r="E196" s="4">
        <v>5000</v>
      </c>
      <c r="F196" s="3" t="s">
        <v>251</v>
      </c>
      <c r="G196" s="3" t="s">
        <v>252</v>
      </c>
      <c r="H196" s="3" t="s">
        <v>19</v>
      </c>
      <c r="I196" s="3" t="s">
        <v>253</v>
      </c>
      <c r="J196" s="1">
        <v>1668</v>
      </c>
      <c r="K196" s="1">
        <v>2020</v>
      </c>
      <c r="L196" s="1">
        <v>4</v>
      </c>
      <c r="M196" s="1">
        <v>277</v>
      </c>
      <c r="N196" s="2">
        <v>44280</v>
      </c>
      <c r="O196" s="3" t="s">
        <v>506</v>
      </c>
      <c r="P196" s="3" t="s">
        <v>488</v>
      </c>
      <c r="R196" s="3" t="s">
        <v>497</v>
      </c>
    </row>
    <row r="197" spans="1:18" s="3" customFormat="1" ht="12.75" outlineLevel="2" x14ac:dyDescent="0.2">
      <c r="A197" s="1">
        <v>2021</v>
      </c>
      <c r="B197" s="1">
        <v>2477</v>
      </c>
      <c r="C197" s="2">
        <v>44294</v>
      </c>
      <c r="D197" s="3" t="s">
        <v>254</v>
      </c>
      <c r="E197" s="4">
        <v>1517.21</v>
      </c>
      <c r="F197" s="3" t="s">
        <v>251</v>
      </c>
      <c r="G197" s="3" t="s">
        <v>252</v>
      </c>
      <c r="H197" s="3" t="s">
        <v>19</v>
      </c>
      <c r="I197" s="3" t="s">
        <v>253</v>
      </c>
      <c r="J197" s="1">
        <v>1669</v>
      </c>
      <c r="K197" s="1">
        <v>2020</v>
      </c>
      <c r="L197" s="1">
        <v>4</v>
      </c>
      <c r="M197" s="1">
        <v>277</v>
      </c>
      <c r="N197" s="2">
        <v>44280</v>
      </c>
      <c r="O197" s="3" t="s">
        <v>506</v>
      </c>
      <c r="P197" s="3" t="s">
        <v>488</v>
      </c>
      <c r="R197" s="3" t="s">
        <v>497</v>
      </c>
    </row>
    <row r="198" spans="1:18" s="3" customFormat="1" ht="12.75" outlineLevel="2" x14ac:dyDescent="0.2">
      <c r="A198" s="1">
        <v>2021</v>
      </c>
      <c r="B198" s="1">
        <v>475</v>
      </c>
      <c r="C198" s="2">
        <v>44221</v>
      </c>
      <c r="D198" s="3" t="s">
        <v>255</v>
      </c>
      <c r="E198" s="4">
        <v>5507.64</v>
      </c>
      <c r="F198" s="3" t="s">
        <v>251</v>
      </c>
      <c r="G198" s="3" t="s">
        <v>252</v>
      </c>
      <c r="H198" s="3" t="s">
        <v>19</v>
      </c>
      <c r="I198" s="3" t="s">
        <v>253</v>
      </c>
      <c r="J198" s="1">
        <v>430</v>
      </c>
      <c r="K198" s="1">
        <v>2020</v>
      </c>
      <c r="L198" s="1">
        <v>4</v>
      </c>
      <c r="M198" s="1">
        <v>1155</v>
      </c>
      <c r="N198" s="2">
        <v>44187</v>
      </c>
      <c r="O198" s="3" t="s">
        <v>506</v>
      </c>
      <c r="P198" s="3" t="s">
        <v>488</v>
      </c>
      <c r="R198" s="3" t="s">
        <v>497</v>
      </c>
    </row>
    <row r="199" spans="1:18" s="3" customFormat="1" ht="12.75" outlineLevel="1" x14ac:dyDescent="0.2">
      <c r="A199" s="1"/>
      <c r="B199" s="1"/>
      <c r="C199" s="2"/>
      <c r="E199" s="4">
        <f>SUBTOTAL(9,E195:E198)</f>
        <v>17949.59</v>
      </c>
      <c r="F199" s="5" t="s">
        <v>256</v>
      </c>
      <c r="J199" s="1"/>
      <c r="K199" s="1"/>
      <c r="L199" s="1"/>
      <c r="M199" s="1"/>
      <c r="N199" s="2"/>
    </row>
    <row r="200" spans="1:18" s="3" customFormat="1" ht="12.75" outlineLevel="2" x14ac:dyDescent="0.2">
      <c r="A200" s="1">
        <v>2021</v>
      </c>
      <c r="B200" s="1">
        <v>7984</v>
      </c>
      <c r="C200" s="2">
        <v>44524</v>
      </c>
      <c r="D200" s="3" t="s">
        <v>250</v>
      </c>
      <c r="E200" s="4">
        <v>7301.07</v>
      </c>
      <c r="F200" s="3" t="s">
        <v>257</v>
      </c>
      <c r="G200" s="3" t="s">
        <v>258</v>
      </c>
      <c r="H200" s="3" t="s">
        <v>258</v>
      </c>
      <c r="I200" s="3" t="s">
        <v>253</v>
      </c>
      <c r="J200" s="1">
        <v>435</v>
      </c>
      <c r="K200" s="1">
        <v>2021</v>
      </c>
      <c r="L200" s="1">
        <v>4</v>
      </c>
      <c r="M200" s="1">
        <v>1256</v>
      </c>
      <c r="N200" s="2">
        <v>44511</v>
      </c>
      <c r="O200" s="3" t="s">
        <v>506</v>
      </c>
      <c r="P200" s="3" t="s">
        <v>488</v>
      </c>
      <c r="R200" s="3" t="s">
        <v>497</v>
      </c>
    </row>
    <row r="201" spans="1:18" s="3" customFormat="1" ht="12.75" outlineLevel="2" x14ac:dyDescent="0.2">
      <c r="A201" s="1">
        <v>2021</v>
      </c>
      <c r="B201" s="1">
        <v>2479</v>
      </c>
      <c r="C201" s="2">
        <v>44294</v>
      </c>
      <c r="D201" s="3" t="s">
        <v>254</v>
      </c>
      <c r="E201" s="4">
        <v>8031.18</v>
      </c>
      <c r="F201" s="3" t="s">
        <v>257</v>
      </c>
      <c r="G201" s="3" t="s">
        <v>258</v>
      </c>
      <c r="H201" s="3" t="s">
        <v>258</v>
      </c>
      <c r="I201" s="3" t="s">
        <v>253</v>
      </c>
      <c r="J201" s="1">
        <v>1666</v>
      </c>
      <c r="K201" s="1">
        <v>2020</v>
      </c>
      <c r="L201" s="1">
        <v>4</v>
      </c>
      <c r="M201" s="1">
        <v>277</v>
      </c>
      <c r="N201" s="2">
        <v>44280</v>
      </c>
      <c r="O201" s="3" t="s">
        <v>506</v>
      </c>
      <c r="P201" s="3" t="s">
        <v>488</v>
      </c>
      <c r="R201" s="3" t="s">
        <v>497</v>
      </c>
    </row>
    <row r="202" spans="1:18" s="3" customFormat="1" ht="12.75" outlineLevel="2" x14ac:dyDescent="0.2">
      <c r="A202" s="1">
        <v>2021</v>
      </c>
      <c r="B202" s="1">
        <v>474</v>
      </c>
      <c r="C202" s="2">
        <v>44221</v>
      </c>
      <c r="D202" s="3" t="s">
        <v>255</v>
      </c>
      <c r="E202" s="4">
        <v>7263.2</v>
      </c>
      <c r="F202" s="3" t="s">
        <v>257</v>
      </c>
      <c r="G202" s="3" t="s">
        <v>258</v>
      </c>
      <c r="H202" s="3" t="s">
        <v>258</v>
      </c>
      <c r="I202" s="3" t="s">
        <v>253</v>
      </c>
      <c r="J202" s="1">
        <v>428</v>
      </c>
      <c r="K202" s="1">
        <v>2020</v>
      </c>
      <c r="L202" s="1">
        <v>4</v>
      </c>
      <c r="M202" s="1">
        <v>1155</v>
      </c>
      <c r="N202" s="2">
        <v>44187</v>
      </c>
      <c r="O202" s="3" t="s">
        <v>506</v>
      </c>
      <c r="P202" s="3" t="s">
        <v>488</v>
      </c>
      <c r="R202" s="3" t="s">
        <v>497</v>
      </c>
    </row>
    <row r="203" spans="1:18" s="3" customFormat="1" ht="12.75" outlineLevel="2" x14ac:dyDescent="0.2">
      <c r="A203" s="1">
        <v>2021</v>
      </c>
      <c r="B203" s="1">
        <v>473</v>
      </c>
      <c r="C203" s="2">
        <v>44221</v>
      </c>
      <c r="D203" s="3" t="s">
        <v>255</v>
      </c>
      <c r="E203" s="4">
        <v>596.53</v>
      </c>
      <c r="F203" s="3" t="s">
        <v>257</v>
      </c>
      <c r="G203" s="3" t="s">
        <v>258</v>
      </c>
      <c r="H203" s="3" t="s">
        <v>258</v>
      </c>
      <c r="I203" s="3" t="s">
        <v>253</v>
      </c>
      <c r="J203" s="1">
        <v>430</v>
      </c>
      <c r="K203" s="1">
        <v>2020</v>
      </c>
      <c r="L203" s="1">
        <v>4</v>
      </c>
      <c r="M203" s="1">
        <v>1155</v>
      </c>
      <c r="N203" s="2">
        <v>44187</v>
      </c>
      <c r="O203" s="3" t="s">
        <v>506</v>
      </c>
      <c r="P203" s="3" t="s">
        <v>488</v>
      </c>
      <c r="R203" s="3" t="s">
        <v>497</v>
      </c>
    </row>
    <row r="204" spans="1:18" s="3" customFormat="1" ht="12.75" outlineLevel="1" x14ac:dyDescent="0.2">
      <c r="A204" s="1"/>
      <c r="B204" s="1"/>
      <c r="C204" s="2"/>
      <c r="E204" s="4">
        <f>SUBTOTAL(9,E200:E203)</f>
        <v>23191.98</v>
      </c>
      <c r="F204" s="5" t="s">
        <v>259</v>
      </c>
      <c r="J204" s="1"/>
      <c r="K204" s="1"/>
      <c r="L204" s="1"/>
      <c r="M204" s="1"/>
      <c r="N204" s="2"/>
    </row>
    <row r="205" spans="1:18" s="3" customFormat="1" ht="12.75" outlineLevel="2" x14ac:dyDescent="0.2">
      <c r="A205" s="1">
        <v>2021</v>
      </c>
      <c r="B205" s="1">
        <v>3308</v>
      </c>
      <c r="C205" s="2">
        <v>44326</v>
      </c>
      <c r="D205" s="3" t="s">
        <v>260</v>
      </c>
      <c r="E205" s="4">
        <v>1322</v>
      </c>
      <c r="F205" s="3" t="s">
        <v>261</v>
      </c>
      <c r="G205" s="3" t="s">
        <v>262</v>
      </c>
      <c r="H205" s="3" t="s">
        <v>19</v>
      </c>
      <c r="I205" s="3" t="s">
        <v>263</v>
      </c>
      <c r="J205" s="1">
        <v>1773</v>
      </c>
      <c r="K205" s="1">
        <v>2019</v>
      </c>
      <c r="L205" s="1">
        <v>4</v>
      </c>
      <c r="M205" s="1">
        <v>495</v>
      </c>
      <c r="N205" s="2">
        <v>44313</v>
      </c>
      <c r="O205" s="3" t="s">
        <v>512</v>
      </c>
      <c r="P205" s="3" t="s">
        <v>488</v>
      </c>
      <c r="R205" s="3" t="s">
        <v>497</v>
      </c>
    </row>
    <row r="206" spans="1:18" s="3" customFormat="1" ht="12.75" outlineLevel="1" x14ac:dyDescent="0.2">
      <c r="A206" s="1"/>
      <c r="B206" s="1"/>
      <c r="C206" s="2"/>
      <c r="E206" s="4">
        <f>SUBTOTAL(9,E205:E205)</f>
        <v>1322</v>
      </c>
      <c r="F206" s="5" t="s">
        <v>264</v>
      </c>
      <c r="J206" s="1"/>
      <c r="K206" s="1"/>
      <c r="L206" s="1"/>
      <c r="M206" s="1"/>
      <c r="N206" s="2"/>
    </row>
    <row r="207" spans="1:18" s="3" customFormat="1" ht="12.75" outlineLevel="2" x14ac:dyDescent="0.2">
      <c r="A207" s="1">
        <v>2021</v>
      </c>
      <c r="B207" s="1">
        <v>7983</v>
      </c>
      <c r="C207" s="2">
        <v>44524</v>
      </c>
      <c r="D207" s="3" t="s">
        <v>250</v>
      </c>
      <c r="E207" s="4">
        <v>3000</v>
      </c>
      <c r="F207" s="3" t="s">
        <v>265</v>
      </c>
      <c r="G207" s="3" t="s">
        <v>266</v>
      </c>
      <c r="H207" s="3" t="s">
        <v>266</v>
      </c>
      <c r="I207" s="3" t="s">
        <v>253</v>
      </c>
      <c r="J207" s="1">
        <v>437</v>
      </c>
      <c r="K207" s="1">
        <v>2021</v>
      </c>
      <c r="L207" s="1">
        <v>4</v>
      </c>
      <c r="M207" s="1">
        <v>1256</v>
      </c>
      <c r="N207" s="2">
        <v>44511</v>
      </c>
      <c r="O207" s="3" t="s">
        <v>506</v>
      </c>
      <c r="P207" s="3" t="s">
        <v>488</v>
      </c>
      <c r="R207" s="3" t="s">
        <v>497</v>
      </c>
    </row>
    <row r="208" spans="1:18" s="3" customFormat="1" ht="12.75" outlineLevel="2" x14ac:dyDescent="0.2">
      <c r="A208" s="1">
        <v>2021</v>
      </c>
      <c r="B208" s="1">
        <v>7982</v>
      </c>
      <c r="C208" s="2">
        <v>44524</v>
      </c>
      <c r="D208" s="3" t="s">
        <v>250</v>
      </c>
      <c r="E208" s="4">
        <v>2075.2600000000002</v>
      </c>
      <c r="F208" s="3" t="s">
        <v>265</v>
      </c>
      <c r="G208" s="3" t="s">
        <v>266</v>
      </c>
      <c r="H208" s="3" t="s">
        <v>266</v>
      </c>
      <c r="I208" s="3" t="s">
        <v>253</v>
      </c>
      <c r="J208" s="1">
        <v>436</v>
      </c>
      <c r="K208" s="1">
        <v>2021</v>
      </c>
      <c r="L208" s="1">
        <v>4</v>
      </c>
      <c r="M208" s="1">
        <v>1256</v>
      </c>
      <c r="N208" s="2">
        <v>44511</v>
      </c>
      <c r="O208" s="3" t="s">
        <v>506</v>
      </c>
      <c r="P208" s="3" t="s">
        <v>488</v>
      </c>
      <c r="R208" s="3" t="s">
        <v>497</v>
      </c>
    </row>
    <row r="209" spans="1:18" s="3" customFormat="1" ht="12.75" outlineLevel="2" x14ac:dyDescent="0.2">
      <c r="A209" s="1">
        <v>2021</v>
      </c>
      <c r="B209" s="1">
        <v>7981</v>
      </c>
      <c r="C209" s="2">
        <v>44524</v>
      </c>
      <c r="D209" s="3" t="s">
        <v>250</v>
      </c>
      <c r="E209" s="4">
        <v>1698.93</v>
      </c>
      <c r="F209" s="3" t="s">
        <v>265</v>
      </c>
      <c r="G209" s="3" t="s">
        <v>266</v>
      </c>
      <c r="H209" s="3" t="s">
        <v>266</v>
      </c>
      <c r="I209" s="3" t="s">
        <v>253</v>
      </c>
      <c r="J209" s="1">
        <v>435</v>
      </c>
      <c r="K209" s="1">
        <v>2021</v>
      </c>
      <c r="L209" s="1">
        <v>4</v>
      </c>
      <c r="M209" s="1">
        <v>1256</v>
      </c>
      <c r="N209" s="2">
        <v>44511</v>
      </c>
      <c r="O209" s="3" t="s">
        <v>506</v>
      </c>
      <c r="P209" s="3" t="s">
        <v>488</v>
      </c>
      <c r="R209" s="3" t="s">
        <v>497</v>
      </c>
    </row>
    <row r="210" spans="1:18" s="3" customFormat="1" ht="12.75" outlineLevel="2" x14ac:dyDescent="0.2">
      <c r="A210" s="1">
        <v>2021</v>
      </c>
      <c r="B210" s="1">
        <v>3307</v>
      </c>
      <c r="C210" s="2">
        <v>44326</v>
      </c>
      <c r="D210" s="3" t="s">
        <v>260</v>
      </c>
      <c r="E210" s="4">
        <v>1272</v>
      </c>
      <c r="F210" s="3" t="s">
        <v>265</v>
      </c>
      <c r="G210" s="3" t="s">
        <v>266</v>
      </c>
      <c r="H210" s="3" t="s">
        <v>266</v>
      </c>
      <c r="I210" s="3" t="s">
        <v>263</v>
      </c>
      <c r="J210" s="1">
        <v>1773</v>
      </c>
      <c r="K210" s="1">
        <v>2019</v>
      </c>
      <c r="L210" s="1">
        <v>4</v>
      </c>
      <c r="M210" s="1">
        <v>495</v>
      </c>
      <c r="N210" s="2">
        <v>44313</v>
      </c>
      <c r="O210" s="3" t="s">
        <v>512</v>
      </c>
      <c r="P210" s="3" t="s">
        <v>488</v>
      </c>
      <c r="R210" s="3" t="s">
        <v>497</v>
      </c>
    </row>
    <row r="211" spans="1:18" s="3" customFormat="1" ht="12.75" outlineLevel="2" x14ac:dyDescent="0.2">
      <c r="A211" s="1">
        <v>2021</v>
      </c>
      <c r="B211" s="1">
        <v>2482</v>
      </c>
      <c r="C211" s="2">
        <v>44294</v>
      </c>
      <c r="D211" s="3" t="s">
        <v>254</v>
      </c>
      <c r="E211" s="4">
        <v>5000</v>
      </c>
      <c r="F211" s="3" t="s">
        <v>265</v>
      </c>
      <c r="G211" s="3" t="s">
        <v>266</v>
      </c>
      <c r="H211" s="3" t="s">
        <v>266</v>
      </c>
      <c r="I211" s="3" t="s">
        <v>253</v>
      </c>
      <c r="J211" s="1">
        <v>1667</v>
      </c>
      <c r="K211" s="1">
        <v>2020</v>
      </c>
      <c r="L211" s="1">
        <v>4</v>
      </c>
      <c r="M211" s="1">
        <v>277</v>
      </c>
      <c r="N211" s="2">
        <v>44280</v>
      </c>
      <c r="O211" s="3" t="s">
        <v>506</v>
      </c>
      <c r="P211" s="3" t="s">
        <v>488</v>
      </c>
      <c r="R211" s="3" t="s">
        <v>497</v>
      </c>
    </row>
    <row r="212" spans="1:18" s="3" customFormat="1" ht="12.75" outlineLevel="2" x14ac:dyDescent="0.2">
      <c r="A212" s="1">
        <v>2021</v>
      </c>
      <c r="B212" s="1">
        <v>2481</v>
      </c>
      <c r="C212" s="2">
        <v>44294</v>
      </c>
      <c r="D212" s="3" t="s">
        <v>254</v>
      </c>
      <c r="E212" s="4">
        <v>1482.79</v>
      </c>
      <c r="F212" s="3" t="s">
        <v>265</v>
      </c>
      <c r="G212" s="3" t="s">
        <v>266</v>
      </c>
      <c r="H212" s="3" t="s">
        <v>266</v>
      </c>
      <c r="I212" s="3" t="s">
        <v>253</v>
      </c>
      <c r="J212" s="1">
        <v>1669</v>
      </c>
      <c r="K212" s="1">
        <v>2020</v>
      </c>
      <c r="L212" s="1">
        <v>4</v>
      </c>
      <c r="M212" s="1">
        <v>277</v>
      </c>
      <c r="N212" s="2">
        <v>44280</v>
      </c>
      <c r="O212" s="3" t="s">
        <v>506</v>
      </c>
      <c r="P212" s="3" t="s">
        <v>488</v>
      </c>
      <c r="R212" s="3" t="s">
        <v>497</v>
      </c>
    </row>
    <row r="213" spans="1:18" s="3" customFormat="1" ht="12.75" outlineLevel="2" x14ac:dyDescent="0.2">
      <c r="A213" s="1">
        <v>2021</v>
      </c>
      <c r="B213" s="1">
        <v>2480</v>
      </c>
      <c r="C213" s="2">
        <v>44294</v>
      </c>
      <c r="D213" s="3" t="s">
        <v>254</v>
      </c>
      <c r="E213" s="4">
        <v>968.82</v>
      </c>
      <c r="F213" s="3" t="s">
        <v>265</v>
      </c>
      <c r="G213" s="3" t="s">
        <v>266</v>
      </c>
      <c r="H213" s="3" t="s">
        <v>266</v>
      </c>
      <c r="I213" s="3" t="s">
        <v>253</v>
      </c>
      <c r="J213" s="1">
        <v>1666</v>
      </c>
      <c r="K213" s="1">
        <v>2020</v>
      </c>
      <c r="L213" s="1">
        <v>4</v>
      </c>
      <c r="M213" s="1">
        <v>277</v>
      </c>
      <c r="N213" s="2">
        <v>44280</v>
      </c>
      <c r="O213" s="3" t="s">
        <v>506</v>
      </c>
      <c r="P213" s="3" t="s">
        <v>488</v>
      </c>
      <c r="R213" s="3" t="s">
        <v>497</v>
      </c>
    </row>
    <row r="214" spans="1:18" s="3" customFormat="1" ht="12.75" outlineLevel="2" x14ac:dyDescent="0.2">
      <c r="A214" s="1">
        <v>2021</v>
      </c>
      <c r="B214" s="1">
        <v>478</v>
      </c>
      <c r="C214" s="2">
        <v>44221</v>
      </c>
      <c r="D214" s="3" t="s">
        <v>255</v>
      </c>
      <c r="E214" s="4">
        <v>3000</v>
      </c>
      <c r="F214" s="3" t="s">
        <v>265</v>
      </c>
      <c r="G214" s="3" t="s">
        <v>266</v>
      </c>
      <c r="H214" s="3" t="s">
        <v>266</v>
      </c>
      <c r="I214" s="3" t="s">
        <v>253</v>
      </c>
      <c r="J214" s="1">
        <v>429</v>
      </c>
      <c r="K214" s="1">
        <v>2020</v>
      </c>
      <c r="L214" s="1">
        <v>4</v>
      </c>
      <c r="M214" s="1">
        <v>1155</v>
      </c>
      <c r="N214" s="2">
        <v>44187</v>
      </c>
      <c r="O214" s="3" t="s">
        <v>506</v>
      </c>
      <c r="P214" s="3" t="s">
        <v>488</v>
      </c>
      <c r="R214" s="3" t="s">
        <v>497</v>
      </c>
    </row>
    <row r="215" spans="1:18" s="3" customFormat="1" ht="12.75" outlineLevel="2" x14ac:dyDescent="0.2">
      <c r="A215" s="1">
        <v>2021</v>
      </c>
      <c r="B215" s="1">
        <v>477</v>
      </c>
      <c r="C215" s="2">
        <v>44221</v>
      </c>
      <c r="D215" s="3" t="s">
        <v>255</v>
      </c>
      <c r="E215" s="4">
        <v>1895.83</v>
      </c>
      <c r="F215" s="3" t="s">
        <v>265</v>
      </c>
      <c r="G215" s="3" t="s">
        <v>266</v>
      </c>
      <c r="H215" s="3" t="s">
        <v>266</v>
      </c>
      <c r="I215" s="3" t="s">
        <v>253</v>
      </c>
      <c r="J215" s="1">
        <v>430</v>
      </c>
      <c r="K215" s="1">
        <v>2020</v>
      </c>
      <c r="L215" s="1">
        <v>4</v>
      </c>
      <c r="M215" s="1">
        <v>1155</v>
      </c>
      <c r="N215" s="2">
        <v>44187</v>
      </c>
      <c r="O215" s="3" t="s">
        <v>506</v>
      </c>
      <c r="P215" s="3" t="s">
        <v>488</v>
      </c>
      <c r="R215" s="3" t="s">
        <v>497</v>
      </c>
    </row>
    <row r="216" spans="1:18" s="3" customFormat="1" ht="12.75" outlineLevel="2" x14ac:dyDescent="0.2">
      <c r="A216" s="1">
        <v>2021</v>
      </c>
      <c r="B216" s="1">
        <v>476</v>
      </c>
      <c r="C216" s="2">
        <v>44221</v>
      </c>
      <c r="D216" s="3" t="s">
        <v>255</v>
      </c>
      <c r="E216" s="4">
        <v>1736.8</v>
      </c>
      <c r="F216" s="3" t="s">
        <v>265</v>
      </c>
      <c r="G216" s="3" t="s">
        <v>266</v>
      </c>
      <c r="H216" s="3" t="s">
        <v>266</v>
      </c>
      <c r="I216" s="3" t="s">
        <v>253</v>
      </c>
      <c r="J216" s="1">
        <v>428</v>
      </c>
      <c r="K216" s="1">
        <v>2020</v>
      </c>
      <c r="L216" s="1">
        <v>4</v>
      </c>
      <c r="M216" s="1">
        <v>1155</v>
      </c>
      <c r="N216" s="2">
        <v>44187</v>
      </c>
      <c r="O216" s="3" t="s">
        <v>506</v>
      </c>
      <c r="P216" s="3" t="s">
        <v>488</v>
      </c>
      <c r="R216" s="3" t="s">
        <v>497</v>
      </c>
    </row>
    <row r="217" spans="1:18" s="3" customFormat="1" ht="12.75" outlineLevel="1" x14ac:dyDescent="0.2">
      <c r="A217" s="1"/>
      <c r="B217" s="1"/>
      <c r="C217" s="2"/>
      <c r="E217" s="4">
        <f>SUBTOTAL(9,E207:E216)</f>
        <v>22130.429999999997</v>
      </c>
      <c r="F217" s="5" t="s">
        <v>267</v>
      </c>
      <c r="J217" s="1"/>
      <c r="K217" s="1"/>
      <c r="L217" s="1"/>
      <c r="M217" s="1"/>
      <c r="N217" s="2"/>
    </row>
    <row r="218" spans="1:18" s="3" customFormat="1" ht="12.75" outlineLevel="2" x14ac:dyDescent="0.2">
      <c r="A218" s="1">
        <v>2021</v>
      </c>
      <c r="B218" s="1">
        <v>5049</v>
      </c>
      <c r="C218" s="2">
        <v>44411</v>
      </c>
      <c r="D218" s="3" t="s">
        <v>80</v>
      </c>
      <c r="E218" s="4">
        <v>2151.96</v>
      </c>
      <c r="F218" s="3" t="s">
        <v>268</v>
      </c>
      <c r="G218" s="3" t="s">
        <v>269</v>
      </c>
      <c r="H218" s="3" t="s">
        <v>19</v>
      </c>
      <c r="I218" s="3" t="s">
        <v>32</v>
      </c>
      <c r="J218" s="1">
        <v>740</v>
      </c>
      <c r="K218" s="1">
        <v>2021</v>
      </c>
      <c r="L218" s="1">
        <v>4</v>
      </c>
      <c r="M218" s="1">
        <v>797</v>
      </c>
      <c r="N218" s="2">
        <v>44396</v>
      </c>
      <c r="O218" s="3" t="s">
        <v>505</v>
      </c>
      <c r="P218" s="3" t="s">
        <v>491</v>
      </c>
      <c r="R218" s="3" t="s">
        <v>495</v>
      </c>
    </row>
    <row r="219" spans="1:18" s="3" customFormat="1" ht="12.75" outlineLevel="1" x14ac:dyDescent="0.2">
      <c r="A219" s="1"/>
      <c r="B219" s="1"/>
      <c r="C219" s="2"/>
      <c r="E219" s="4">
        <f>SUBTOTAL(9,E218:E218)</f>
        <v>2151.96</v>
      </c>
      <c r="F219" s="5" t="s">
        <v>270</v>
      </c>
      <c r="J219" s="1"/>
      <c r="K219" s="1"/>
      <c r="L219" s="1"/>
      <c r="M219" s="1"/>
      <c r="N219" s="2"/>
    </row>
    <row r="220" spans="1:18" s="3" customFormat="1" ht="12.75" outlineLevel="2" x14ac:dyDescent="0.2">
      <c r="A220" s="1">
        <v>2021</v>
      </c>
      <c r="B220" s="1">
        <v>5625</v>
      </c>
      <c r="C220" s="2">
        <v>44442</v>
      </c>
      <c r="D220" s="3" t="s">
        <v>206</v>
      </c>
      <c r="E220" s="4">
        <v>216.08</v>
      </c>
      <c r="F220" s="3" t="s">
        <v>271</v>
      </c>
      <c r="G220" s="3" t="s">
        <v>16</v>
      </c>
      <c r="H220" s="3" t="s">
        <v>19</v>
      </c>
      <c r="I220" s="3" t="s">
        <v>208</v>
      </c>
      <c r="J220" s="1">
        <v>1253</v>
      </c>
      <c r="K220" s="1">
        <v>2021</v>
      </c>
      <c r="L220" s="1">
        <v>4</v>
      </c>
      <c r="M220" s="1">
        <v>1001</v>
      </c>
      <c r="N220" s="2">
        <v>44439</v>
      </c>
      <c r="O220" s="3" t="s">
        <v>509</v>
      </c>
      <c r="P220" s="3" t="s">
        <v>488</v>
      </c>
      <c r="R220" s="3" t="s">
        <v>497</v>
      </c>
    </row>
    <row r="221" spans="1:18" s="3" customFormat="1" ht="12.75" outlineLevel="2" x14ac:dyDescent="0.2">
      <c r="A221" s="1">
        <v>2021</v>
      </c>
      <c r="B221" s="1">
        <v>4639</v>
      </c>
      <c r="C221" s="2">
        <v>44391</v>
      </c>
      <c r="D221" s="3" t="s">
        <v>123</v>
      </c>
      <c r="E221" s="4">
        <v>3000</v>
      </c>
      <c r="F221" s="3" t="s">
        <v>271</v>
      </c>
      <c r="G221" s="3" t="s">
        <v>16</v>
      </c>
      <c r="H221" s="3" t="s">
        <v>19</v>
      </c>
      <c r="I221" s="3" t="s">
        <v>54</v>
      </c>
      <c r="J221" s="1">
        <v>1069</v>
      </c>
      <c r="K221" s="1">
        <v>2021</v>
      </c>
      <c r="L221" s="1">
        <v>4</v>
      </c>
      <c r="M221" s="1">
        <v>773</v>
      </c>
      <c r="N221" s="2">
        <v>44389</v>
      </c>
      <c r="O221" s="3" t="s">
        <v>509</v>
      </c>
      <c r="P221" s="3" t="s">
        <v>488</v>
      </c>
      <c r="R221" s="3" t="s">
        <v>489</v>
      </c>
    </row>
    <row r="222" spans="1:18" s="3" customFormat="1" ht="12.75" outlineLevel="2" x14ac:dyDescent="0.2">
      <c r="A222" s="1">
        <v>2021</v>
      </c>
      <c r="B222" s="1">
        <v>2185</v>
      </c>
      <c r="C222" s="2">
        <v>44292</v>
      </c>
      <c r="D222" s="3" t="s">
        <v>209</v>
      </c>
      <c r="E222" s="4">
        <v>65.38</v>
      </c>
      <c r="F222" s="3" t="s">
        <v>271</v>
      </c>
      <c r="G222" s="3" t="s">
        <v>16</v>
      </c>
      <c r="H222" s="3" t="s">
        <v>19</v>
      </c>
      <c r="I222" s="3" t="s">
        <v>210</v>
      </c>
      <c r="J222" s="1">
        <v>1692</v>
      </c>
      <c r="K222" s="1">
        <v>2020</v>
      </c>
      <c r="L222" s="1">
        <v>4</v>
      </c>
      <c r="M222" s="1">
        <v>152</v>
      </c>
      <c r="N222" s="2">
        <v>44252</v>
      </c>
      <c r="O222" s="3" t="s">
        <v>509</v>
      </c>
      <c r="P222" s="3" t="s">
        <v>488</v>
      </c>
      <c r="R222" s="3" t="s">
        <v>497</v>
      </c>
    </row>
    <row r="223" spans="1:18" s="3" customFormat="1" ht="12.75" outlineLevel="2" x14ac:dyDescent="0.2">
      <c r="A223" s="1">
        <v>2021</v>
      </c>
      <c r="B223" s="1">
        <v>3092</v>
      </c>
      <c r="C223" s="2">
        <v>44316</v>
      </c>
      <c r="D223" s="3" t="s">
        <v>272</v>
      </c>
      <c r="E223" s="4">
        <v>172.08</v>
      </c>
      <c r="F223" s="3" t="s">
        <v>271</v>
      </c>
      <c r="G223" s="3" t="s">
        <v>273</v>
      </c>
      <c r="H223" s="3" t="s">
        <v>273</v>
      </c>
      <c r="I223" s="3" t="s">
        <v>45</v>
      </c>
      <c r="J223" s="1">
        <v>532</v>
      </c>
      <c r="K223" s="1">
        <v>2021</v>
      </c>
      <c r="L223" s="3" t="s">
        <v>19</v>
      </c>
      <c r="M223" s="3" t="s">
        <v>19</v>
      </c>
      <c r="N223" s="3" t="s">
        <v>19</v>
      </c>
      <c r="O223" s="3" t="s">
        <v>504</v>
      </c>
      <c r="P223" s="3" t="s">
        <v>488</v>
      </c>
      <c r="R223" s="3" t="s">
        <v>489</v>
      </c>
    </row>
    <row r="224" spans="1:18" s="3" customFormat="1" ht="12.75" outlineLevel="2" x14ac:dyDescent="0.2">
      <c r="A224" s="1">
        <v>2021</v>
      </c>
      <c r="B224" s="1">
        <v>1331</v>
      </c>
      <c r="C224" s="2">
        <v>44257</v>
      </c>
      <c r="D224" s="3" t="s">
        <v>272</v>
      </c>
      <c r="E224" s="4">
        <v>111.64</v>
      </c>
      <c r="F224" s="3" t="s">
        <v>271</v>
      </c>
      <c r="G224" s="3" t="s">
        <v>273</v>
      </c>
      <c r="H224" s="3" t="s">
        <v>273</v>
      </c>
      <c r="I224" s="3" t="s">
        <v>51</v>
      </c>
      <c r="J224" s="1">
        <v>1641</v>
      </c>
      <c r="K224" s="1">
        <v>2020</v>
      </c>
      <c r="L224" s="3" t="s">
        <v>19</v>
      </c>
      <c r="M224" s="3" t="s">
        <v>19</v>
      </c>
      <c r="N224" s="3" t="s">
        <v>19</v>
      </c>
      <c r="O224" s="3" t="s">
        <v>504</v>
      </c>
      <c r="P224" s="3" t="s">
        <v>488</v>
      </c>
      <c r="R224" s="3" t="s">
        <v>489</v>
      </c>
    </row>
    <row r="225" spans="1:18" s="3" customFormat="1" ht="12.75" outlineLevel="2" x14ac:dyDescent="0.2">
      <c r="A225" s="1">
        <v>2021</v>
      </c>
      <c r="B225" s="1">
        <v>462</v>
      </c>
      <c r="C225" s="2">
        <v>44218</v>
      </c>
      <c r="D225" s="3" t="s">
        <v>272</v>
      </c>
      <c r="E225" s="4">
        <v>110.43</v>
      </c>
      <c r="F225" s="3" t="s">
        <v>271</v>
      </c>
      <c r="G225" s="3" t="s">
        <v>273</v>
      </c>
      <c r="H225" s="3" t="s">
        <v>273</v>
      </c>
      <c r="I225" s="3" t="s">
        <v>274</v>
      </c>
      <c r="J225" s="1">
        <v>1518</v>
      </c>
      <c r="K225" s="1">
        <v>2020</v>
      </c>
      <c r="L225" s="3" t="s">
        <v>19</v>
      </c>
      <c r="M225" s="3" t="s">
        <v>19</v>
      </c>
      <c r="N225" s="3" t="s">
        <v>19</v>
      </c>
      <c r="O225" s="3" t="s">
        <v>504</v>
      </c>
      <c r="P225" s="3" t="s">
        <v>488</v>
      </c>
      <c r="R225" s="3" t="s">
        <v>489</v>
      </c>
    </row>
    <row r="226" spans="1:18" s="3" customFormat="1" ht="12.75" outlineLevel="1" x14ac:dyDescent="0.2">
      <c r="A226" s="1"/>
      <c r="B226" s="1"/>
      <c r="C226" s="2"/>
      <c r="E226" s="4">
        <f>SUBTOTAL(9,E220:E225)</f>
        <v>3675.6099999999997</v>
      </c>
      <c r="F226" s="5" t="s">
        <v>275</v>
      </c>
      <c r="J226" s="1"/>
      <c r="K226" s="1"/>
    </row>
    <row r="227" spans="1:18" s="3" customFormat="1" ht="12.75" outlineLevel="2" x14ac:dyDescent="0.2">
      <c r="A227" s="1">
        <v>2021</v>
      </c>
      <c r="B227" s="1">
        <v>4621</v>
      </c>
      <c r="C227" s="2">
        <v>44391</v>
      </c>
      <c r="D227" s="3" t="s">
        <v>123</v>
      </c>
      <c r="E227" s="4">
        <v>2660</v>
      </c>
      <c r="F227" s="3" t="s">
        <v>276</v>
      </c>
      <c r="G227" s="3" t="s">
        <v>16</v>
      </c>
      <c r="H227" s="3" t="s">
        <v>19</v>
      </c>
      <c r="I227" s="3" t="s">
        <v>54</v>
      </c>
      <c r="J227" s="1">
        <v>1069</v>
      </c>
      <c r="K227" s="1">
        <v>2021</v>
      </c>
      <c r="L227" s="1">
        <v>4</v>
      </c>
      <c r="M227" s="1">
        <v>773</v>
      </c>
      <c r="N227" s="2">
        <v>44389</v>
      </c>
      <c r="O227" s="3" t="s">
        <v>509</v>
      </c>
      <c r="P227" s="3" t="s">
        <v>488</v>
      </c>
      <c r="R227" s="3" t="s">
        <v>489</v>
      </c>
    </row>
    <row r="228" spans="1:18" s="3" customFormat="1" ht="12.75" outlineLevel="1" x14ac:dyDescent="0.2">
      <c r="A228" s="1"/>
      <c r="B228" s="1"/>
      <c r="C228" s="2"/>
      <c r="E228" s="4">
        <f>SUBTOTAL(9,E227:E227)</f>
        <v>2660</v>
      </c>
      <c r="F228" s="5" t="s">
        <v>277</v>
      </c>
      <c r="J228" s="1"/>
      <c r="K228" s="1"/>
      <c r="L228" s="1"/>
      <c r="M228" s="1"/>
      <c r="N228" s="2"/>
    </row>
    <row r="229" spans="1:18" s="3" customFormat="1" ht="12.75" outlineLevel="2" x14ac:dyDescent="0.2">
      <c r="A229" s="1">
        <v>2021</v>
      </c>
      <c r="B229" s="1">
        <v>4673</v>
      </c>
      <c r="C229" s="2">
        <v>44391</v>
      </c>
      <c r="D229" s="3" t="s">
        <v>123</v>
      </c>
      <c r="E229" s="4">
        <v>2815</v>
      </c>
      <c r="F229" s="3" t="s">
        <v>278</v>
      </c>
      <c r="G229" s="3" t="s">
        <v>16</v>
      </c>
      <c r="H229" s="3" t="s">
        <v>19</v>
      </c>
      <c r="I229" s="3" t="s">
        <v>125</v>
      </c>
      <c r="J229" s="1">
        <v>1391</v>
      </c>
      <c r="K229" s="1">
        <v>2020</v>
      </c>
      <c r="L229" s="1">
        <v>4</v>
      </c>
      <c r="M229" s="1">
        <v>773</v>
      </c>
      <c r="N229" s="2">
        <v>44389</v>
      </c>
      <c r="O229" s="3" t="s">
        <v>509</v>
      </c>
      <c r="P229" s="3" t="s">
        <v>488</v>
      </c>
      <c r="R229" s="3" t="s">
        <v>489</v>
      </c>
    </row>
    <row r="230" spans="1:18" s="3" customFormat="1" ht="12.75" outlineLevel="1" x14ac:dyDescent="0.2">
      <c r="A230" s="1"/>
      <c r="B230" s="1"/>
      <c r="C230" s="2"/>
      <c r="E230" s="4">
        <f>SUBTOTAL(9,E229:E229)</f>
        <v>2815</v>
      </c>
      <c r="F230" s="5" t="s">
        <v>279</v>
      </c>
      <c r="J230" s="1"/>
      <c r="K230" s="1"/>
      <c r="L230" s="1"/>
      <c r="M230" s="1"/>
      <c r="N230" s="2"/>
    </row>
    <row r="231" spans="1:18" s="3" customFormat="1" ht="12.75" outlineLevel="2" x14ac:dyDescent="0.2">
      <c r="A231" s="1">
        <v>2021</v>
      </c>
      <c r="B231" s="1">
        <v>4655</v>
      </c>
      <c r="C231" s="2">
        <v>44391</v>
      </c>
      <c r="D231" s="3" t="s">
        <v>123</v>
      </c>
      <c r="E231" s="4">
        <v>1472</v>
      </c>
      <c r="F231" s="3" t="s">
        <v>280</v>
      </c>
      <c r="G231" s="3" t="s">
        <v>16</v>
      </c>
      <c r="H231" s="3" t="s">
        <v>19</v>
      </c>
      <c r="I231" s="3" t="s">
        <v>125</v>
      </c>
      <c r="J231" s="1">
        <v>1390</v>
      </c>
      <c r="K231" s="1">
        <v>2020</v>
      </c>
      <c r="L231" s="1">
        <v>4</v>
      </c>
      <c r="M231" s="1">
        <v>773</v>
      </c>
      <c r="N231" s="2">
        <v>44389</v>
      </c>
      <c r="O231" s="3" t="s">
        <v>509</v>
      </c>
      <c r="P231" s="3" t="s">
        <v>488</v>
      </c>
      <c r="R231" s="3" t="s">
        <v>489</v>
      </c>
    </row>
    <row r="232" spans="1:18" s="3" customFormat="1" ht="12.75" outlineLevel="1" x14ac:dyDescent="0.2">
      <c r="A232" s="1"/>
      <c r="B232" s="1"/>
      <c r="C232" s="2"/>
      <c r="E232" s="4">
        <f>SUBTOTAL(9,E231:E231)</f>
        <v>1472</v>
      </c>
      <c r="F232" s="5" t="s">
        <v>482</v>
      </c>
      <c r="J232" s="1"/>
      <c r="K232" s="1"/>
      <c r="L232" s="1"/>
      <c r="M232" s="1"/>
      <c r="N232" s="2"/>
    </row>
    <row r="233" spans="1:18" s="3" customFormat="1" ht="12.75" outlineLevel="2" x14ac:dyDescent="0.2">
      <c r="A233" s="1">
        <v>2021</v>
      </c>
      <c r="B233" s="1">
        <v>8548</v>
      </c>
      <c r="C233" s="2">
        <v>44547</v>
      </c>
      <c r="D233" s="3" t="s">
        <v>219</v>
      </c>
      <c r="E233" s="4">
        <v>2000</v>
      </c>
      <c r="F233" s="3" t="s">
        <v>281</v>
      </c>
      <c r="G233" s="3" t="s">
        <v>16</v>
      </c>
      <c r="H233" s="3" t="s">
        <v>282</v>
      </c>
      <c r="I233" s="3" t="s">
        <v>215</v>
      </c>
      <c r="J233" s="1">
        <v>792</v>
      </c>
      <c r="K233" s="1">
        <v>2021</v>
      </c>
      <c r="L233" s="1">
        <v>4</v>
      </c>
      <c r="M233" s="1">
        <v>1407</v>
      </c>
      <c r="N233" s="2">
        <v>44545</v>
      </c>
      <c r="O233" s="3" t="s">
        <v>510</v>
      </c>
      <c r="P233" s="3" t="s">
        <v>491</v>
      </c>
      <c r="R233" s="3" t="s">
        <v>499</v>
      </c>
    </row>
    <row r="234" spans="1:18" s="3" customFormat="1" ht="12.75" outlineLevel="1" x14ac:dyDescent="0.2">
      <c r="A234" s="1"/>
      <c r="B234" s="1"/>
      <c r="C234" s="2"/>
      <c r="E234" s="4">
        <f>SUBTOTAL(9,E233:E233)</f>
        <v>2000</v>
      </c>
      <c r="F234" s="5" t="s">
        <v>283</v>
      </c>
      <c r="J234" s="1"/>
      <c r="K234" s="1"/>
      <c r="L234" s="1"/>
      <c r="M234" s="1"/>
      <c r="N234" s="2"/>
    </row>
    <row r="235" spans="1:18" s="3" customFormat="1" ht="12.75" outlineLevel="2" x14ac:dyDescent="0.2">
      <c r="A235" s="1">
        <v>2021</v>
      </c>
      <c r="B235" s="1">
        <v>5054</v>
      </c>
      <c r="C235" s="2">
        <v>44411</v>
      </c>
      <c r="D235" s="3" t="s">
        <v>23</v>
      </c>
      <c r="E235" s="4">
        <v>910</v>
      </c>
      <c r="F235" s="3" t="s">
        <v>284</v>
      </c>
      <c r="G235" s="3" t="s">
        <v>285</v>
      </c>
      <c r="H235" s="3" t="s">
        <v>19</v>
      </c>
      <c r="I235" s="3" t="s">
        <v>26</v>
      </c>
      <c r="J235" s="1">
        <v>981</v>
      </c>
      <c r="K235" s="1">
        <v>2021</v>
      </c>
      <c r="L235" s="1">
        <v>4</v>
      </c>
      <c r="M235" s="1">
        <v>794</v>
      </c>
      <c r="N235" s="2">
        <v>44393</v>
      </c>
      <c r="O235" s="3" t="s">
        <v>505</v>
      </c>
      <c r="P235" s="3" t="s">
        <v>488</v>
      </c>
      <c r="R235" s="3" t="s">
        <v>490</v>
      </c>
    </row>
    <row r="236" spans="1:18" s="3" customFormat="1" ht="12.75" outlineLevel="2" x14ac:dyDescent="0.2">
      <c r="A236" s="1">
        <v>2021</v>
      </c>
      <c r="B236" s="1">
        <v>5042</v>
      </c>
      <c r="C236" s="2">
        <v>44411</v>
      </c>
      <c r="D236" s="3" t="s">
        <v>80</v>
      </c>
      <c r="E236" s="4">
        <v>737.82</v>
      </c>
      <c r="F236" s="3" t="s">
        <v>284</v>
      </c>
      <c r="G236" s="3" t="s">
        <v>285</v>
      </c>
      <c r="H236" s="3" t="s">
        <v>19</v>
      </c>
      <c r="I236" s="3" t="s">
        <v>32</v>
      </c>
      <c r="J236" s="1">
        <v>740</v>
      </c>
      <c r="K236" s="1">
        <v>2021</v>
      </c>
      <c r="L236" s="1">
        <v>4</v>
      </c>
      <c r="M236" s="1">
        <v>797</v>
      </c>
      <c r="N236" s="2">
        <v>44396</v>
      </c>
      <c r="O236" s="3" t="s">
        <v>505</v>
      </c>
      <c r="P236" s="3" t="s">
        <v>491</v>
      </c>
      <c r="R236" s="3" t="s">
        <v>495</v>
      </c>
    </row>
    <row r="237" spans="1:18" s="3" customFormat="1" ht="12.75" outlineLevel="1" x14ac:dyDescent="0.2">
      <c r="A237" s="1"/>
      <c r="B237" s="1"/>
      <c r="C237" s="2"/>
      <c r="E237" s="4">
        <f>SUBTOTAL(9,E235:E236)</f>
        <v>1647.8200000000002</v>
      </c>
      <c r="F237" s="5" t="s">
        <v>286</v>
      </c>
      <c r="J237" s="1"/>
      <c r="K237" s="1"/>
      <c r="L237" s="1"/>
      <c r="M237" s="1"/>
      <c r="N237" s="2"/>
    </row>
    <row r="238" spans="1:18" s="3" customFormat="1" ht="12.75" outlineLevel="2" x14ac:dyDescent="0.2">
      <c r="A238" s="1">
        <v>2021</v>
      </c>
      <c r="B238" s="1">
        <v>5840</v>
      </c>
      <c r="C238" s="2">
        <v>44442</v>
      </c>
      <c r="D238" s="3" t="s">
        <v>206</v>
      </c>
      <c r="E238" s="4">
        <v>216.08</v>
      </c>
      <c r="F238" s="3" t="s">
        <v>287</v>
      </c>
      <c r="G238" s="3" t="s">
        <v>16</v>
      </c>
      <c r="H238" s="3" t="s">
        <v>19</v>
      </c>
      <c r="I238" s="3" t="s">
        <v>208</v>
      </c>
      <c r="J238" s="1">
        <v>1253</v>
      </c>
      <c r="K238" s="1">
        <v>2021</v>
      </c>
      <c r="L238" s="1">
        <v>4</v>
      </c>
      <c r="M238" s="1">
        <v>1001</v>
      </c>
      <c r="N238" s="2">
        <v>44439</v>
      </c>
      <c r="O238" s="3" t="s">
        <v>509</v>
      </c>
      <c r="P238" s="3" t="s">
        <v>488</v>
      </c>
      <c r="R238" s="3" t="s">
        <v>497</v>
      </c>
    </row>
    <row r="239" spans="1:18" s="3" customFormat="1" ht="12.75" outlineLevel="2" x14ac:dyDescent="0.2">
      <c r="A239" s="1">
        <v>2021</v>
      </c>
      <c r="B239" s="1">
        <v>4662</v>
      </c>
      <c r="C239" s="2">
        <v>44391</v>
      </c>
      <c r="D239" s="3" t="s">
        <v>123</v>
      </c>
      <c r="E239" s="4">
        <v>1937</v>
      </c>
      <c r="F239" s="3" t="s">
        <v>287</v>
      </c>
      <c r="G239" s="3" t="s">
        <v>16</v>
      </c>
      <c r="H239" s="3" t="s">
        <v>19</v>
      </c>
      <c r="I239" s="3" t="s">
        <v>135</v>
      </c>
      <c r="J239" s="1">
        <v>1553</v>
      </c>
      <c r="K239" s="1">
        <v>2020</v>
      </c>
      <c r="L239" s="1">
        <v>4</v>
      </c>
      <c r="M239" s="1">
        <v>773</v>
      </c>
      <c r="N239" s="2">
        <v>44389</v>
      </c>
      <c r="O239" s="3" t="s">
        <v>509</v>
      </c>
      <c r="P239" s="3" t="s">
        <v>488</v>
      </c>
      <c r="R239" s="3" t="s">
        <v>489</v>
      </c>
    </row>
    <row r="240" spans="1:18" s="3" customFormat="1" ht="12.75" outlineLevel="1" x14ac:dyDescent="0.2">
      <c r="A240" s="1"/>
      <c r="B240" s="1"/>
      <c r="C240" s="2"/>
      <c r="E240" s="4">
        <f>SUBTOTAL(9,E238:E239)</f>
        <v>2153.08</v>
      </c>
      <c r="F240" s="5" t="s">
        <v>288</v>
      </c>
      <c r="J240" s="1"/>
      <c r="K240" s="1"/>
      <c r="L240" s="1"/>
      <c r="M240" s="1"/>
      <c r="N240" s="2"/>
    </row>
    <row r="241" spans="1:18" s="3" customFormat="1" ht="12.75" outlineLevel="2" x14ac:dyDescent="0.2">
      <c r="A241" s="1">
        <v>2021</v>
      </c>
      <c r="B241" s="1">
        <v>4638</v>
      </c>
      <c r="C241" s="2">
        <v>44391</v>
      </c>
      <c r="D241" s="3" t="s">
        <v>123</v>
      </c>
      <c r="E241" s="4">
        <v>3000</v>
      </c>
      <c r="F241" s="3" t="s">
        <v>289</v>
      </c>
      <c r="G241" s="3" t="s">
        <v>16</v>
      </c>
      <c r="H241" s="3" t="s">
        <v>19</v>
      </c>
      <c r="I241" s="3" t="s">
        <v>54</v>
      </c>
      <c r="J241" s="1">
        <v>1069</v>
      </c>
      <c r="K241" s="1">
        <v>2021</v>
      </c>
      <c r="L241" s="1">
        <v>4</v>
      </c>
      <c r="M241" s="1">
        <v>773</v>
      </c>
      <c r="N241" s="2">
        <v>44389</v>
      </c>
      <c r="O241" s="3" t="s">
        <v>509</v>
      </c>
      <c r="P241" s="3" t="s">
        <v>488</v>
      </c>
      <c r="R241" s="3" t="s">
        <v>489</v>
      </c>
    </row>
    <row r="242" spans="1:18" s="3" customFormat="1" ht="12.75" outlineLevel="1" x14ac:dyDescent="0.2">
      <c r="A242" s="1"/>
      <c r="B242" s="1"/>
      <c r="C242" s="2"/>
      <c r="E242" s="4">
        <f>SUBTOTAL(9,E241:E241)</f>
        <v>3000</v>
      </c>
      <c r="F242" s="5" t="s">
        <v>290</v>
      </c>
      <c r="J242" s="1"/>
      <c r="K242" s="1"/>
      <c r="L242" s="1"/>
      <c r="M242" s="1"/>
      <c r="N242" s="2"/>
    </row>
    <row r="243" spans="1:18" s="3" customFormat="1" ht="12.75" outlineLevel="2" x14ac:dyDescent="0.2">
      <c r="A243" s="1">
        <v>2021</v>
      </c>
      <c r="B243" s="1">
        <v>4602</v>
      </c>
      <c r="C243" s="2">
        <v>44391</v>
      </c>
      <c r="D243" s="3" t="s">
        <v>123</v>
      </c>
      <c r="E243" s="4">
        <v>1300</v>
      </c>
      <c r="F243" s="3" t="s">
        <v>291</v>
      </c>
      <c r="G243" s="3" t="s">
        <v>16</v>
      </c>
      <c r="H243" s="3" t="s">
        <v>19</v>
      </c>
      <c r="I243" s="3" t="s">
        <v>54</v>
      </c>
      <c r="J243" s="1">
        <v>1069</v>
      </c>
      <c r="K243" s="1">
        <v>2021</v>
      </c>
      <c r="L243" s="1">
        <v>4</v>
      </c>
      <c r="M243" s="1">
        <v>773</v>
      </c>
      <c r="N243" s="2">
        <v>44389</v>
      </c>
      <c r="O243" s="3" t="s">
        <v>509</v>
      </c>
      <c r="P243" s="3" t="s">
        <v>488</v>
      </c>
      <c r="R243" s="3" t="s">
        <v>489</v>
      </c>
    </row>
    <row r="244" spans="1:18" s="3" customFormat="1" ht="12.75" outlineLevel="1" x14ac:dyDescent="0.2">
      <c r="A244" s="1"/>
      <c r="B244" s="1"/>
      <c r="C244" s="2"/>
      <c r="E244" s="4">
        <f>SUBTOTAL(9,E243:E243)</f>
        <v>1300</v>
      </c>
      <c r="F244" s="5" t="s">
        <v>292</v>
      </c>
      <c r="J244" s="1"/>
      <c r="K244" s="1"/>
      <c r="L244" s="1"/>
      <c r="M244" s="1"/>
      <c r="N244" s="2"/>
    </row>
    <row r="245" spans="1:18" s="3" customFormat="1" ht="12.75" outlineLevel="2" x14ac:dyDescent="0.2">
      <c r="A245" s="1">
        <v>2021</v>
      </c>
      <c r="B245" s="1">
        <v>3124</v>
      </c>
      <c r="C245" s="2">
        <v>44319</v>
      </c>
      <c r="D245" s="3" t="s">
        <v>56</v>
      </c>
      <c r="E245" s="4">
        <v>2818.75</v>
      </c>
      <c r="F245" s="3" t="s">
        <v>293</v>
      </c>
      <c r="G245" s="3" t="s">
        <v>16</v>
      </c>
      <c r="H245" s="3" t="s">
        <v>19</v>
      </c>
      <c r="I245" s="3" t="s">
        <v>58</v>
      </c>
      <c r="J245" s="1">
        <v>1498</v>
      </c>
      <c r="K245" s="1">
        <v>2020</v>
      </c>
      <c r="L245" s="1">
        <v>4</v>
      </c>
      <c r="M245" s="1">
        <v>408</v>
      </c>
      <c r="N245" s="2">
        <v>44298</v>
      </c>
      <c r="O245" s="3" t="s">
        <v>509</v>
      </c>
      <c r="P245" s="3" t="s">
        <v>491</v>
      </c>
      <c r="R245" s="3" t="s">
        <v>494</v>
      </c>
    </row>
    <row r="246" spans="1:18" s="3" customFormat="1" ht="12.75" outlineLevel="1" x14ac:dyDescent="0.2">
      <c r="A246" s="1"/>
      <c r="B246" s="1"/>
      <c r="C246" s="2"/>
      <c r="E246" s="4">
        <f>SUBTOTAL(9,E245:E245)</f>
        <v>2818.75</v>
      </c>
      <c r="F246" s="5" t="s">
        <v>294</v>
      </c>
      <c r="J246" s="1"/>
      <c r="K246" s="1"/>
      <c r="L246" s="1"/>
      <c r="M246" s="1"/>
      <c r="N246" s="2"/>
    </row>
    <row r="247" spans="1:18" s="3" customFormat="1" ht="12.75" outlineLevel="2" x14ac:dyDescent="0.2">
      <c r="A247" s="1">
        <v>2021</v>
      </c>
      <c r="B247" s="1">
        <v>8024</v>
      </c>
      <c r="C247" s="2">
        <v>44525</v>
      </c>
      <c r="D247" s="3" t="s">
        <v>295</v>
      </c>
      <c r="E247" s="4">
        <v>634.22</v>
      </c>
      <c r="F247" s="3" t="s">
        <v>291</v>
      </c>
      <c r="G247" s="3" t="s">
        <v>44</v>
      </c>
      <c r="H247" s="3" t="s">
        <v>44</v>
      </c>
      <c r="I247" s="3" t="s">
        <v>48</v>
      </c>
      <c r="J247" s="1">
        <v>1117</v>
      </c>
      <c r="K247" s="1">
        <v>2021</v>
      </c>
      <c r="L247" s="3" t="s">
        <v>19</v>
      </c>
      <c r="M247" s="3" t="s">
        <v>19</v>
      </c>
      <c r="N247" s="3" t="s">
        <v>19</v>
      </c>
      <c r="O247" s="3" t="s">
        <v>504</v>
      </c>
      <c r="P247" s="3" t="s">
        <v>488</v>
      </c>
      <c r="R247" s="3" t="s">
        <v>489</v>
      </c>
    </row>
    <row r="248" spans="1:18" s="3" customFormat="1" ht="12.75" outlineLevel="2" x14ac:dyDescent="0.2">
      <c r="A248" s="1">
        <v>2021</v>
      </c>
      <c r="B248" s="1">
        <v>8023</v>
      </c>
      <c r="C248" s="2">
        <v>44525</v>
      </c>
      <c r="D248" s="3" t="s">
        <v>296</v>
      </c>
      <c r="E248" s="4">
        <v>501.22</v>
      </c>
      <c r="F248" s="3" t="s">
        <v>291</v>
      </c>
      <c r="G248" s="3" t="s">
        <v>47</v>
      </c>
      <c r="H248" s="3" t="s">
        <v>47</v>
      </c>
      <c r="I248" s="3" t="s">
        <v>48</v>
      </c>
      <c r="J248" s="1">
        <v>1117</v>
      </c>
      <c r="K248" s="1">
        <v>2021</v>
      </c>
      <c r="L248" s="3" t="s">
        <v>19</v>
      </c>
      <c r="M248" s="3" t="s">
        <v>19</v>
      </c>
      <c r="N248" s="3" t="s">
        <v>19</v>
      </c>
      <c r="O248" s="3" t="s">
        <v>504</v>
      </c>
      <c r="P248" s="3" t="s">
        <v>488</v>
      </c>
      <c r="R248" s="3" t="s">
        <v>489</v>
      </c>
    </row>
    <row r="249" spans="1:18" s="3" customFormat="1" ht="12.75" outlineLevel="2" x14ac:dyDescent="0.2">
      <c r="A249" s="1">
        <v>2021</v>
      </c>
      <c r="B249" s="1">
        <v>5007</v>
      </c>
      <c r="C249" s="2">
        <v>44407</v>
      </c>
      <c r="D249" s="3" t="s">
        <v>297</v>
      </c>
      <c r="E249" s="4">
        <v>316.67</v>
      </c>
      <c r="F249" s="3" t="s">
        <v>291</v>
      </c>
      <c r="G249" s="3" t="s">
        <v>47</v>
      </c>
      <c r="H249" s="3" t="s">
        <v>47</v>
      </c>
      <c r="I249" s="3" t="s">
        <v>45</v>
      </c>
      <c r="J249" s="1">
        <v>532</v>
      </c>
      <c r="K249" s="1">
        <v>2021</v>
      </c>
      <c r="L249" s="3" t="s">
        <v>19</v>
      </c>
      <c r="M249" s="3" t="s">
        <v>19</v>
      </c>
      <c r="N249" s="3" t="s">
        <v>19</v>
      </c>
      <c r="O249" s="3" t="s">
        <v>504</v>
      </c>
      <c r="P249" s="3" t="s">
        <v>488</v>
      </c>
      <c r="R249" s="3" t="s">
        <v>489</v>
      </c>
    </row>
    <row r="250" spans="1:18" s="3" customFormat="1" ht="12.75" outlineLevel="2" x14ac:dyDescent="0.2">
      <c r="A250" s="1">
        <v>2021</v>
      </c>
      <c r="B250" s="1">
        <v>1746</v>
      </c>
      <c r="C250" s="2">
        <v>44272</v>
      </c>
      <c r="D250" s="3" t="s">
        <v>297</v>
      </c>
      <c r="E250" s="4">
        <v>495.25</v>
      </c>
      <c r="F250" s="3" t="s">
        <v>291</v>
      </c>
      <c r="G250" s="3" t="s">
        <v>47</v>
      </c>
      <c r="H250" s="3" t="s">
        <v>47</v>
      </c>
      <c r="I250" s="3" t="s">
        <v>51</v>
      </c>
      <c r="J250" s="1">
        <v>1641</v>
      </c>
      <c r="K250" s="1">
        <v>2020</v>
      </c>
      <c r="L250" s="3" t="s">
        <v>19</v>
      </c>
      <c r="M250" s="3" t="s">
        <v>19</v>
      </c>
      <c r="N250" s="3" t="s">
        <v>19</v>
      </c>
      <c r="O250" s="3" t="s">
        <v>504</v>
      </c>
      <c r="P250" s="3" t="s">
        <v>488</v>
      </c>
      <c r="R250" s="3" t="s">
        <v>489</v>
      </c>
    </row>
    <row r="251" spans="1:18" s="3" customFormat="1" ht="12.75" outlineLevel="1" x14ac:dyDescent="0.2">
      <c r="A251" s="1"/>
      <c r="B251" s="1"/>
      <c r="C251" s="2"/>
      <c r="E251" s="4">
        <f>SUBTOTAL(9,E247:E250)</f>
        <v>1947.3600000000001</v>
      </c>
      <c r="F251" s="5" t="s">
        <v>292</v>
      </c>
      <c r="J251" s="1"/>
      <c r="K251" s="1"/>
    </row>
    <row r="252" spans="1:18" s="3" customFormat="1" ht="12.75" outlineLevel="2" x14ac:dyDescent="0.2">
      <c r="A252" s="1">
        <v>2021</v>
      </c>
      <c r="B252" s="1">
        <v>4603</v>
      </c>
      <c r="C252" s="2">
        <v>44391</v>
      </c>
      <c r="D252" s="3" t="s">
        <v>123</v>
      </c>
      <c r="E252" s="4">
        <v>1300</v>
      </c>
      <c r="F252" s="3" t="s">
        <v>298</v>
      </c>
      <c r="G252" s="3" t="s">
        <v>16</v>
      </c>
      <c r="H252" s="3" t="s">
        <v>19</v>
      </c>
      <c r="I252" s="3" t="s">
        <v>54</v>
      </c>
      <c r="J252" s="1">
        <v>1069</v>
      </c>
      <c r="K252" s="1">
        <v>2021</v>
      </c>
      <c r="L252" s="1">
        <v>4</v>
      </c>
      <c r="M252" s="1">
        <v>773</v>
      </c>
      <c r="N252" s="2">
        <v>44389</v>
      </c>
      <c r="O252" s="3" t="s">
        <v>509</v>
      </c>
      <c r="P252" s="3" t="s">
        <v>488</v>
      </c>
      <c r="R252" s="3" t="s">
        <v>489</v>
      </c>
    </row>
    <row r="253" spans="1:18" s="3" customFormat="1" ht="12.75" outlineLevel="1" x14ac:dyDescent="0.2">
      <c r="A253" s="1"/>
      <c r="B253" s="1"/>
      <c r="C253" s="2"/>
      <c r="E253" s="4">
        <f>SUBTOTAL(9,E252:E252)</f>
        <v>1300</v>
      </c>
      <c r="F253" s="5" t="s">
        <v>299</v>
      </c>
      <c r="J253" s="1"/>
      <c r="K253" s="1"/>
      <c r="L253" s="1"/>
      <c r="M253" s="1"/>
      <c r="N253" s="2"/>
    </row>
    <row r="254" spans="1:18" s="3" customFormat="1" ht="12.75" outlineLevel="2" x14ac:dyDescent="0.2">
      <c r="A254" s="1">
        <v>2021</v>
      </c>
      <c r="B254" s="1">
        <v>4605</v>
      </c>
      <c r="C254" s="2">
        <v>44391</v>
      </c>
      <c r="D254" s="3" t="s">
        <v>123</v>
      </c>
      <c r="E254" s="4">
        <v>1925</v>
      </c>
      <c r="F254" s="3" t="s">
        <v>300</v>
      </c>
      <c r="G254" s="3" t="s">
        <v>16</v>
      </c>
      <c r="H254" s="3" t="s">
        <v>19</v>
      </c>
      <c r="I254" s="3" t="s">
        <v>54</v>
      </c>
      <c r="J254" s="1">
        <v>1069</v>
      </c>
      <c r="K254" s="1">
        <v>2021</v>
      </c>
      <c r="L254" s="1">
        <v>4</v>
      </c>
      <c r="M254" s="1">
        <v>773</v>
      </c>
      <c r="N254" s="2">
        <v>44389</v>
      </c>
      <c r="O254" s="3" t="s">
        <v>509</v>
      </c>
      <c r="P254" s="3" t="s">
        <v>488</v>
      </c>
      <c r="R254" s="3" t="s">
        <v>489</v>
      </c>
    </row>
    <row r="255" spans="1:18" s="3" customFormat="1" ht="12.75" outlineLevel="1" x14ac:dyDescent="0.2">
      <c r="A255" s="1"/>
      <c r="B255" s="1"/>
      <c r="C255" s="2"/>
      <c r="E255" s="4">
        <f>SUBTOTAL(9,E254:E254)</f>
        <v>1925</v>
      </c>
      <c r="F255" s="5" t="s">
        <v>301</v>
      </c>
      <c r="J255" s="1"/>
      <c r="K255" s="1"/>
      <c r="L255" s="1"/>
      <c r="M255" s="1"/>
      <c r="N255" s="2"/>
    </row>
    <row r="256" spans="1:18" s="3" customFormat="1" ht="12.75" outlineLevel="2" x14ac:dyDescent="0.2">
      <c r="A256" s="1">
        <v>2021</v>
      </c>
      <c r="B256" s="1">
        <v>7551</v>
      </c>
      <c r="C256" s="2">
        <v>44510</v>
      </c>
      <c r="D256" s="3" t="s">
        <v>176</v>
      </c>
      <c r="E256" s="4">
        <v>800</v>
      </c>
      <c r="F256" s="3" t="s">
        <v>302</v>
      </c>
      <c r="G256" s="3" t="s">
        <v>16</v>
      </c>
      <c r="H256" s="3" t="s">
        <v>19</v>
      </c>
      <c r="I256" s="3" t="s">
        <v>178</v>
      </c>
      <c r="J256" s="1">
        <v>1277</v>
      </c>
      <c r="K256" s="1">
        <v>2021</v>
      </c>
      <c r="L256" s="1">
        <v>4</v>
      </c>
      <c r="M256" s="1">
        <v>1205</v>
      </c>
      <c r="N256" s="2">
        <v>44503</v>
      </c>
      <c r="O256" s="3" t="s">
        <v>511</v>
      </c>
      <c r="P256" s="3" t="s">
        <v>488</v>
      </c>
      <c r="R256" s="3" t="s">
        <v>489</v>
      </c>
    </row>
    <row r="257" spans="1:18" s="3" customFormat="1" ht="12.75" outlineLevel="2" x14ac:dyDescent="0.2">
      <c r="A257" s="1">
        <v>2021</v>
      </c>
      <c r="B257" s="1">
        <v>5115</v>
      </c>
      <c r="C257" s="2">
        <v>44417</v>
      </c>
      <c r="D257" s="3" t="s">
        <v>179</v>
      </c>
      <c r="E257" s="4">
        <v>1200</v>
      </c>
      <c r="F257" s="3" t="s">
        <v>302</v>
      </c>
      <c r="G257" s="3" t="s">
        <v>16</v>
      </c>
      <c r="H257" s="3" t="s">
        <v>19</v>
      </c>
      <c r="I257" s="3" t="s">
        <v>180</v>
      </c>
      <c r="J257" s="1">
        <v>651</v>
      </c>
      <c r="K257" s="1">
        <v>2021</v>
      </c>
      <c r="L257" s="1">
        <v>4</v>
      </c>
      <c r="M257" s="1">
        <v>861</v>
      </c>
      <c r="N257" s="2">
        <v>44404</v>
      </c>
      <c r="O257" s="3" t="s">
        <v>511</v>
      </c>
      <c r="P257" s="3" t="s">
        <v>488</v>
      </c>
      <c r="R257" s="3" t="s">
        <v>489</v>
      </c>
    </row>
    <row r="258" spans="1:18" s="3" customFormat="1" ht="12.75" outlineLevel="2" x14ac:dyDescent="0.2">
      <c r="A258" s="1">
        <v>2021</v>
      </c>
      <c r="B258" s="1">
        <v>3219</v>
      </c>
      <c r="C258" s="2">
        <v>44322</v>
      </c>
      <c r="D258" s="3" t="s">
        <v>181</v>
      </c>
      <c r="E258" s="4">
        <v>1200</v>
      </c>
      <c r="F258" s="3" t="s">
        <v>302</v>
      </c>
      <c r="G258" s="3" t="s">
        <v>16</v>
      </c>
      <c r="H258" s="3" t="s">
        <v>19</v>
      </c>
      <c r="I258" s="3" t="s">
        <v>180</v>
      </c>
      <c r="J258" s="1">
        <v>651</v>
      </c>
      <c r="K258" s="1">
        <v>2021</v>
      </c>
      <c r="L258" s="1">
        <v>4</v>
      </c>
      <c r="M258" s="1">
        <v>513</v>
      </c>
      <c r="N258" s="2">
        <v>44319</v>
      </c>
      <c r="O258" s="3" t="s">
        <v>511</v>
      </c>
      <c r="P258" s="3" t="s">
        <v>488</v>
      </c>
      <c r="R258" s="3" t="s">
        <v>489</v>
      </c>
    </row>
    <row r="259" spans="1:18" s="3" customFormat="1" ht="12.75" outlineLevel="2" x14ac:dyDescent="0.2">
      <c r="A259" s="1">
        <v>2021</v>
      </c>
      <c r="B259" s="1">
        <v>1998</v>
      </c>
      <c r="C259" s="2">
        <v>44274</v>
      </c>
      <c r="D259" s="3" t="s">
        <v>182</v>
      </c>
      <c r="E259" s="4">
        <v>1200</v>
      </c>
      <c r="F259" s="3" t="s">
        <v>302</v>
      </c>
      <c r="G259" s="3" t="s">
        <v>16</v>
      </c>
      <c r="H259" s="3" t="s">
        <v>19</v>
      </c>
      <c r="I259" s="3" t="s">
        <v>183</v>
      </c>
      <c r="J259" s="1">
        <v>387</v>
      </c>
      <c r="K259" s="1">
        <v>2020</v>
      </c>
      <c r="L259" s="1">
        <v>4</v>
      </c>
      <c r="M259" s="1">
        <v>200</v>
      </c>
      <c r="N259" s="2">
        <v>44263</v>
      </c>
      <c r="O259" s="3" t="s">
        <v>511</v>
      </c>
      <c r="P259" s="3" t="s">
        <v>488</v>
      </c>
      <c r="R259" s="3" t="s">
        <v>489</v>
      </c>
    </row>
    <row r="260" spans="1:18" s="3" customFormat="1" ht="12.75" outlineLevel="1" x14ac:dyDescent="0.2">
      <c r="A260" s="1"/>
      <c r="B260" s="1"/>
      <c r="C260" s="2"/>
      <c r="E260" s="4">
        <f>SUBTOTAL(9,E256:E259)</f>
        <v>4400</v>
      </c>
      <c r="F260" s="5" t="s">
        <v>303</v>
      </c>
      <c r="J260" s="1"/>
      <c r="K260" s="1"/>
      <c r="L260" s="1"/>
      <c r="M260" s="1"/>
      <c r="N260" s="2"/>
    </row>
    <row r="261" spans="1:18" s="3" customFormat="1" ht="12.75" outlineLevel="2" x14ac:dyDescent="0.2">
      <c r="A261" s="1">
        <v>2021</v>
      </c>
      <c r="B261" s="1">
        <v>3399</v>
      </c>
      <c r="C261" s="2">
        <v>44329</v>
      </c>
      <c r="D261" s="3" t="s">
        <v>304</v>
      </c>
      <c r="E261" s="4">
        <v>5000</v>
      </c>
      <c r="F261" s="3" t="s">
        <v>305</v>
      </c>
      <c r="G261" s="3" t="s">
        <v>306</v>
      </c>
      <c r="H261" s="3" t="s">
        <v>306</v>
      </c>
      <c r="I261" s="3" t="s">
        <v>307</v>
      </c>
      <c r="J261" s="1">
        <v>845</v>
      </c>
      <c r="K261" s="1">
        <v>2021</v>
      </c>
      <c r="L261" s="1">
        <v>4</v>
      </c>
      <c r="M261" s="1">
        <v>542</v>
      </c>
      <c r="N261" s="2">
        <v>44322</v>
      </c>
      <c r="O261" s="3" t="s">
        <v>513</v>
      </c>
      <c r="P261" s="3" t="s">
        <v>491</v>
      </c>
      <c r="R261" s="3" t="s">
        <v>493</v>
      </c>
    </row>
    <row r="262" spans="1:18" s="3" customFormat="1" ht="12.75" outlineLevel="1" x14ac:dyDescent="0.2">
      <c r="A262" s="1"/>
      <c r="B262" s="1"/>
      <c r="C262" s="2"/>
      <c r="E262" s="4">
        <f>SUBTOTAL(9,E261:E261)</f>
        <v>5000</v>
      </c>
      <c r="F262" s="5" t="s">
        <v>308</v>
      </c>
      <c r="J262" s="1"/>
      <c r="K262" s="1"/>
      <c r="L262" s="1"/>
      <c r="M262" s="1"/>
      <c r="N262" s="2"/>
    </row>
    <row r="263" spans="1:18" s="3" customFormat="1" ht="12.75" outlineLevel="2" x14ac:dyDescent="0.2">
      <c r="A263" s="1">
        <v>2021</v>
      </c>
      <c r="B263" s="1">
        <v>7649</v>
      </c>
      <c r="C263" s="2">
        <v>44515</v>
      </c>
      <c r="D263" s="3" t="s">
        <v>227</v>
      </c>
      <c r="E263" s="4">
        <v>260.29000000000002</v>
      </c>
      <c r="F263" s="3" t="s">
        <v>309</v>
      </c>
      <c r="G263" s="3" t="s">
        <v>16</v>
      </c>
      <c r="H263" s="3" t="s">
        <v>19</v>
      </c>
      <c r="I263" s="3" t="s">
        <v>18</v>
      </c>
      <c r="J263" s="1">
        <v>484</v>
      </c>
      <c r="K263" s="1">
        <v>2021</v>
      </c>
      <c r="L263" s="1">
        <v>4</v>
      </c>
      <c r="M263" s="1">
        <v>1241</v>
      </c>
      <c r="N263" s="2">
        <v>44508</v>
      </c>
      <c r="O263" s="3" t="s">
        <v>504</v>
      </c>
      <c r="P263" s="3" t="s">
        <v>488</v>
      </c>
      <c r="R263" s="3" t="s">
        <v>489</v>
      </c>
    </row>
    <row r="264" spans="1:18" s="3" customFormat="1" ht="12.75" outlineLevel="2" x14ac:dyDescent="0.2">
      <c r="A264" s="1">
        <v>2021</v>
      </c>
      <c r="B264" s="1">
        <v>6424</v>
      </c>
      <c r="C264" s="2">
        <v>44470</v>
      </c>
      <c r="D264" s="3" t="s">
        <v>75</v>
      </c>
      <c r="E264" s="4">
        <v>520.57000000000005</v>
      </c>
      <c r="F264" s="3" t="s">
        <v>309</v>
      </c>
      <c r="G264" s="3" t="s">
        <v>16</v>
      </c>
      <c r="H264" s="3" t="s">
        <v>19</v>
      </c>
      <c r="I264" s="3" t="s">
        <v>18</v>
      </c>
      <c r="J264" s="1">
        <v>484</v>
      </c>
      <c r="K264" s="1">
        <v>2021</v>
      </c>
      <c r="L264" s="1">
        <v>4</v>
      </c>
      <c r="M264" s="1">
        <v>1099</v>
      </c>
      <c r="N264" s="2">
        <v>44469</v>
      </c>
      <c r="O264" s="3" t="s">
        <v>504</v>
      </c>
      <c r="P264" s="3" t="s">
        <v>488</v>
      </c>
      <c r="R264" s="3" t="s">
        <v>489</v>
      </c>
    </row>
    <row r="265" spans="1:18" s="3" customFormat="1" ht="12.75" outlineLevel="2" x14ac:dyDescent="0.2">
      <c r="A265" s="1">
        <v>2021</v>
      </c>
      <c r="B265" s="1">
        <v>5394</v>
      </c>
      <c r="C265" s="2">
        <v>44427</v>
      </c>
      <c r="D265" s="3" t="s">
        <v>228</v>
      </c>
      <c r="E265" s="4">
        <v>1041.1400000000001</v>
      </c>
      <c r="F265" s="3" t="s">
        <v>309</v>
      </c>
      <c r="G265" s="3" t="s">
        <v>16</v>
      </c>
      <c r="H265" s="3" t="s">
        <v>19</v>
      </c>
      <c r="I265" s="3" t="s">
        <v>18</v>
      </c>
      <c r="J265" s="1">
        <v>484</v>
      </c>
      <c r="K265" s="1">
        <v>2021</v>
      </c>
      <c r="L265" s="1">
        <v>4</v>
      </c>
      <c r="M265" s="1">
        <v>949</v>
      </c>
      <c r="N265" s="2">
        <v>44427</v>
      </c>
      <c r="O265" s="3" t="s">
        <v>504</v>
      </c>
      <c r="P265" s="3" t="s">
        <v>488</v>
      </c>
      <c r="R265" s="3" t="s">
        <v>489</v>
      </c>
    </row>
    <row r="266" spans="1:18" s="3" customFormat="1" ht="12.75" outlineLevel="2" x14ac:dyDescent="0.2">
      <c r="A266" s="1">
        <v>2021</v>
      </c>
      <c r="B266" s="1">
        <v>4904</v>
      </c>
      <c r="C266" s="2">
        <v>44398</v>
      </c>
      <c r="D266" s="3" t="s">
        <v>229</v>
      </c>
      <c r="E266" s="4">
        <v>520.57000000000005</v>
      </c>
      <c r="F266" s="3" t="s">
        <v>309</v>
      </c>
      <c r="G266" s="3" t="s">
        <v>16</v>
      </c>
      <c r="H266" s="3" t="s">
        <v>19</v>
      </c>
      <c r="I266" s="3" t="s">
        <v>18</v>
      </c>
      <c r="J266" s="1">
        <v>484</v>
      </c>
      <c r="K266" s="1">
        <v>2021</v>
      </c>
      <c r="L266" s="1">
        <v>4</v>
      </c>
      <c r="M266" s="1">
        <v>795</v>
      </c>
      <c r="N266" s="2">
        <v>44393</v>
      </c>
      <c r="O266" s="3" t="s">
        <v>504</v>
      </c>
      <c r="P266" s="3" t="s">
        <v>488</v>
      </c>
      <c r="R266" s="3" t="s">
        <v>489</v>
      </c>
    </row>
    <row r="267" spans="1:18" s="3" customFormat="1" ht="12.75" outlineLevel="2" x14ac:dyDescent="0.2">
      <c r="A267" s="1">
        <v>2021</v>
      </c>
      <c r="B267" s="1">
        <v>4334</v>
      </c>
      <c r="C267" s="2">
        <v>44364</v>
      </c>
      <c r="D267" s="3" t="s">
        <v>230</v>
      </c>
      <c r="E267" s="4">
        <v>520.57000000000005</v>
      </c>
      <c r="F267" s="3" t="s">
        <v>309</v>
      </c>
      <c r="G267" s="3" t="s">
        <v>16</v>
      </c>
      <c r="H267" s="3" t="s">
        <v>19</v>
      </c>
      <c r="I267" s="3" t="s">
        <v>18</v>
      </c>
      <c r="J267" s="1">
        <v>484</v>
      </c>
      <c r="K267" s="1">
        <v>2021</v>
      </c>
      <c r="L267" s="1">
        <v>4</v>
      </c>
      <c r="M267" s="1">
        <v>686</v>
      </c>
      <c r="N267" s="2">
        <v>44363</v>
      </c>
      <c r="O267" s="3" t="s">
        <v>504</v>
      </c>
      <c r="P267" s="3" t="s">
        <v>488</v>
      </c>
      <c r="R267" s="3" t="s">
        <v>489</v>
      </c>
    </row>
    <row r="268" spans="1:18" s="3" customFormat="1" ht="12.75" outlineLevel="2" x14ac:dyDescent="0.2">
      <c r="A268" s="1">
        <v>2021</v>
      </c>
      <c r="B268" s="1">
        <v>3821</v>
      </c>
      <c r="C268" s="2">
        <v>44344</v>
      </c>
      <c r="D268" s="3" t="s">
        <v>231</v>
      </c>
      <c r="E268" s="4">
        <v>520.57000000000005</v>
      </c>
      <c r="F268" s="3" t="s">
        <v>309</v>
      </c>
      <c r="G268" s="3" t="s">
        <v>16</v>
      </c>
      <c r="H268" s="3" t="s">
        <v>19</v>
      </c>
      <c r="I268" s="3" t="s">
        <v>18</v>
      </c>
      <c r="J268" s="1">
        <v>484</v>
      </c>
      <c r="K268" s="1">
        <v>2021</v>
      </c>
      <c r="L268" s="1">
        <v>4</v>
      </c>
      <c r="M268" s="1">
        <v>599</v>
      </c>
      <c r="N268" s="2">
        <v>44337</v>
      </c>
      <c r="O268" s="3" t="s">
        <v>504</v>
      </c>
      <c r="P268" s="3" t="s">
        <v>488</v>
      </c>
      <c r="R268" s="3" t="s">
        <v>489</v>
      </c>
    </row>
    <row r="269" spans="1:18" s="3" customFormat="1" ht="12.75" outlineLevel="2" x14ac:dyDescent="0.2">
      <c r="A269" s="1">
        <v>2021</v>
      </c>
      <c r="B269" s="1">
        <v>2544</v>
      </c>
      <c r="C269" s="2">
        <v>44299</v>
      </c>
      <c r="D269" s="3" t="s">
        <v>232</v>
      </c>
      <c r="E269" s="4">
        <v>520.57000000000005</v>
      </c>
      <c r="F269" s="3" t="s">
        <v>309</v>
      </c>
      <c r="G269" s="3" t="s">
        <v>16</v>
      </c>
      <c r="H269" s="3" t="s">
        <v>19</v>
      </c>
      <c r="I269" s="3" t="s">
        <v>18</v>
      </c>
      <c r="J269" s="1">
        <v>484</v>
      </c>
      <c r="K269" s="1">
        <v>2021</v>
      </c>
      <c r="L269" s="1">
        <v>4</v>
      </c>
      <c r="M269" s="1">
        <v>324</v>
      </c>
      <c r="N269" s="2">
        <v>44288</v>
      </c>
      <c r="O269" s="3" t="s">
        <v>504</v>
      </c>
      <c r="P269" s="3" t="s">
        <v>488</v>
      </c>
      <c r="R269" s="3" t="s">
        <v>489</v>
      </c>
    </row>
    <row r="270" spans="1:18" s="3" customFormat="1" ht="12.75" outlineLevel="2" x14ac:dyDescent="0.2">
      <c r="A270" s="1">
        <v>2021</v>
      </c>
      <c r="B270" s="1">
        <v>2542</v>
      </c>
      <c r="C270" s="2">
        <v>44299</v>
      </c>
      <c r="D270" s="3" t="s">
        <v>233</v>
      </c>
      <c r="E270" s="4">
        <v>1041.1400000000001</v>
      </c>
      <c r="F270" s="3" t="s">
        <v>309</v>
      </c>
      <c r="G270" s="3" t="s">
        <v>16</v>
      </c>
      <c r="H270" s="3" t="s">
        <v>19</v>
      </c>
      <c r="I270" s="3" t="s">
        <v>18</v>
      </c>
      <c r="J270" s="1">
        <v>484</v>
      </c>
      <c r="K270" s="1">
        <v>2021</v>
      </c>
      <c r="L270" s="1">
        <v>4</v>
      </c>
      <c r="M270" s="1">
        <v>318</v>
      </c>
      <c r="N270" s="2">
        <v>44287</v>
      </c>
      <c r="O270" s="3" t="s">
        <v>504</v>
      </c>
      <c r="P270" s="3" t="s">
        <v>488</v>
      </c>
      <c r="R270" s="3" t="s">
        <v>489</v>
      </c>
    </row>
    <row r="271" spans="1:18" s="3" customFormat="1" ht="12.75" outlineLevel="1" x14ac:dyDescent="0.2">
      <c r="A271" s="1"/>
      <c r="B271" s="1"/>
      <c r="C271" s="2"/>
      <c r="E271" s="4">
        <f>SUBTOTAL(9,E263:E270)</f>
        <v>4945.420000000001</v>
      </c>
      <c r="F271" s="5" t="s">
        <v>310</v>
      </c>
      <c r="J271" s="1"/>
      <c r="K271" s="1"/>
      <c r="L271" s="1"/>
      <c r="M271" s="1"/>
      <c r="N271" s="2"/>
    </row>
    <row r="272" spans="1:18" s="3" customFormat="1" ht="12.75" outlineLevel="2" x14ac:dyDescent="0.2">
      <c r="A272" s="1">
        <v>2021</v>
      </c>
      <c r="B272" s="1">
        <v>6504</v>
      </c>
      <c r="C272" s="2">
        <v>44476</v>
      </c>
      <c r="D272" s="3" t="s">
        <v>311</v>
      </c>
      <c r="E272" s="4">
        <v>10000</v>
      </c>
      <c r="F272" s="3" t="s">
        <v>312</v>
      </c>
      <c r="G272" s="3" t="s">
        <v>313</v>
      </c>
      <c r="H272" s="3" t="s">
        <v>313</v>
      </c>
      <c r="I272" s="3" t="s">
        <v>314</v>
      </c>
      <c r="J272" s="1">
        <v>1342</v>
      </c>
      <c r="K272" s="1">
        <v>2021</v>
      </c>
      <c r="L272" s="1">
        <v>4</v>
      </c>
      <c r="M272" s="1">
        <v>1097</v>
      </c>
      <c r="N272" s="2">
        <v>44469</v>
      </c>
      <c r="O272" s="3" t="s">
        <v>506</v>
      </c>
      <c r="P272" s="3" t="s">
        <v>488</v>
      </c>
      <c r="R272" s="3" t="s">
        <v>490</v>
      </c>
    </row>
    <row r="273" spans="1:18" s="3" customFormat="1" ht="12.75" outlineLevel="1" x14ac:dyDescent="0.2">
      <c r="A273" s="1"/>
      <c r="B273" s="1"/>
      <c r="C273" s="2"/>
      <c r="E273" s="4">
        <f>SUBTOTAL(9,E272:E272)</f>
        <v>10000</v>
      </c>
      <c r="F273" s="5" t="s">
        <v>315</v>
      </c>
      <c r="J273" s="1"/>
      <c r="K273" s="1"/>
      <c r="L273" s="1"/>
      <c r="M273" s="1"/>
      <c r="N273" s="2"/>
    </row>
    <row r="274" spans="1:18" s="3" customFormat="1" ht="12.75" outlineLevel="2" x14ac:dyDescent="0.2">
      <c r="A274" s="1">
        <v>2021</v>
      </c>
      <c r="B274" s="1">
        <v>2075</v>
      </c>
      <c r="C274" s="2">
        <v>44280</v>
      </c>
      <c r="D274" s="3" t="s">
        <v>316</v>
      </c>
      <c r="E274" s="4">
        <v>4200</v>
      </c>
      <c r="F274" s="3" t="s">
        <v>317</v>
      </c>
      <c r="G274" s="3" t="s">
        <v>318</v>
      </c>
      <c r="H274" s="3" t="s">
        <v>318</v>
      </c>
      <c r="I274" s="3" t="s">
        <v>35</v>
      </c>
      <c r="J274" s="1">
        <v>779</v>
      </c>
      <c r="K274" s="1">
        <v>2021</v>
      </c>
      <c r="L274" s="1">
        <v>4</v>
      </c>
      <c r="M274" s="1">
        <v>251</v>
      </c>
      <c r="N274" s="2">
        <v>44277</v>
      </c>
      <c r="O274" s="3" t="s">
        <v>505</v>
      </c>
      <c r="P274" s="3" t="s">
        <v>491</v>
      </c>
      <c r="R274" s="3" t="s">
        <v>493</v>
      </c>
    </row>
    <row r="275" spans="1:18" s="3" customFormat="1" ht="12.75" outlineLevel="2" x14ac:dyDescent="0.2">
      <c r="A275" s="1">
        <v>2021</v>
      </c>
      <c r="B275" s="1">
        <v>859</v>
      </c>
      <c r="C275" s="2">
        <v>44237</v>
      </c>
      <c r="D275" s="3" t="s">
        <v>319</v>
      </c>
      <c r="E275" s="4">
        <v>6000</v>
      </c>
      <c r="F275" s="3" t="s">
        <v>317</v>
      </c>
      <c r="G275" s="3" t="s">
        <v>318</v>
      </c>
      <c r="H275" s="3" t="s">
        <v>318</v>
      </c>
      <c r="I275" s="3" t="s">
        <v>37</v>
      </c>
      <c r="J275" s="1">
        <v>786</v>
      </c>
      <c r="K275" s="1">
        <v>2020</v>
      </c>
      <c r="L275" s="1">
        <v>4</v>
      </c>
      <c r="M275" s="1">
        <v>109</v>
      </c>
      <c r="N275" s="2">
        <v>44237</v>
      </c>
      <c r="O275" s="3" t="s">
        <v>505</v>
      </c>
      <c r="P275" s="3" t="s">
        <v>491</v>
      </c>
      <c r="R275" s="3" t="s">
        <v>493</v>
      </c>
    </row>
    <row r="276" spans="1:18" s="3" customFormat="1" ht="12.75" outlineLevel="1" x14ac:dyDescent="0.2">
      <c r="A276" s="1"/>
      <c r="B276" s="1"/>
      <c r="C276" s="2"/>
      <c r="E276" s="4">
        <f>SUBTOTAL(9,E274:E275)</f>
        <v>10200</v>
      </c>
      <c r="F276" s="5" t="s">
        <v>320</v>
      </c>
      <c r="J276" s="1"/>
      <c r="K276" s="1"/>
      <c r="L276" s="1"/>
      <c r="M276" s="1"/>
      <c r="N276" s="2"/>
    </row>
    <row r="277" spans="1:18" s="3" customFormat="1" ht="12.75" outlineLevel="2" x14ac:dyDescent="0.2">
      <c r="A277" s="1">
        <v>2021</v>
      </c>
      <c r="B277" s="1">
        <v>8511</v>
      </c>
      <c r="C277" s="2">
        <v>44546</v>
      </c>
      <c r="D277" s="3" t="s">
        <v>321</v>
      </c>
      <c r="E277" s="4">
        <v>143</v>
      </c>
      <c r="F277" s="3" t="s">
        <v>322</v>
      </c>
      <c r="G277" s="3" t="s">
        <v>16</v>
      </c>
      <c r="H277" s="3" t="s">
        <v>19</v>
      </c>
      <c r="I277" s="3" t="s">
        <v>323</v>
      </c>
      <c r="J277" s="1">
        <v>1404</v>
      </c>
      <c r="K277" s="1">
        <v>2021</v>
      </c>
      <c r="L277" s="1">
        <v>4</v>
      </c>
      <c r="M277" s="1">
        <v>1382</v>
      </c>
      <c r="N277" s="2">
        <v>44539</v>
      </c>
      <c r="O277" s="3" t="s">
        <v>514</v>
      </c>
      <c r="P277" s="3" t="s">
        <v>488</v>
      </c>
      <c r="R277" s="3" t="s">
        <v>489</v>
      </c>
    </row>
    <row r="278" spans="1:18" s="3" customFormat="1" ht="12.75" outlineLevel="2" x14ac:dyDescent="0.2">
      <c r="A278" s="1">
        <v>2021</v>
      </c>
      <c r="B278" s="1">
        <v>4613</v>
      </c>
      <c r="C278" s="2">
        <v>44391</v>
      </c>
      <c r="D278" s="3" t="s">
        <v>123</v>
      </c>
      <c r="E278" s="4">
        <v>2326</v>
      </c>
      <c r="F278" s="3" t="s">
        <v>322</v>
      </c>
      <c r="G278" s="3" t="s">
        <v>16</v>
      </c>
      <c r="H278" s="3" t="s">
        <v>19</v>
      </c>
      <c r="I278" s="3" t="s">
        <v>54</v>
      </c>
      <c r="J278" s="1">
        <v>1069</v>
      </c>
      <c r="K278" s="1">
        <v>2021</v>
      </c>
      <c r="L278" s="1">
        <v>4</v>
      </c>
      <c r="M278" s="1">
        <v>773</v>
      </c>
      <c r="N278" s="2">
        <v>44389</v>
      </c>
      <c r="O278" s="3" t="s">
        <v>509</v>
      </c>
      <c r="P278" s="3" t="s">
        <v>488</v>
      </c>
      <c r="R278" s="3" t="s">
        <v>489</v>
      </c>
    </row>
    <row r="279" spans="1:18" s="3" customFormat="1" ht="12.75" outlineLevel="2" x14ac:dyDescent="0.2">
      <c r="A279" s="1">
        <v>2021</v>
      </c>
      <c r="B279" s="1">
        <v>668</v>
      </c>
      <c r="C279" s="2">
        <v>44230</v>
      </c>
      <c r="D279" s="3" t="s">
        <v>324</v>
      </c>
      <c r="E279" s="4">
        <v>198.78</v>
      </c>
      <c r="F279" s="3" t="s">
        <v>322</v>
      </c>
      <c r="G279" s="3" t="s">
        <v>44</v>
      </c>
      <c r="H279" s="3" t="s">
        <v>44</v>
      </c>
      <c r="I279" s="3" t="s">
        <v>274</v>
      </c>
      <c r="J279" s="1">
        <v>1518</v>
      </c>
      <c r="K279" s="1">
        <v>2020</v>
      </c>
      <c r="L279" s="3" t="s">
        <v>19</v>
      </c>
      <c r="M279" s="3" t="s">
        <v>19</v>
      </c>
      <c r="N279" s="3" t="s">
        <v>19</v>
      </c>
      <c r="O279" s="3" t="s">
        <v>504</v>
      </c>
      <c r="P279" s="3" t="s">
        <v>488</v>
      </c>
      <c r="R279" s="3" t="s">
        <v>489</v>
      </c>
    </row>
    <row r="280" spans="1:18" s="3" customFormat="1" ht="12.75" outlineLevel="2" x14ac:dyDescent="0.2">
      <c r="A280" s="1">
        <v>2021</v>
      </c>
      <c r="B280" s="1">
        <v>5878</v>
      </c>
      <c r="C280" s="2">
        <v>44446</v>
      </c>
      <c r="D280" s="3" t="s">
        <v>325</v>
      </c>
      <c r="E280" s="4">
        <v>70.680000000000007</v>
      </c>
      <c r="F280" s="3" t="s">
        <v>322</v>
      </c>
      <c r="G280" s="3" t="s">
        <v>273</v>
      </c>
      <c r="H280" s="3" t="s">
        <v>273</v>
      </c>
      <c r="I280" s="3" t="s">
        <v>48</v>
      </c>
      <c r="J280" s="1">
        <v>1117</v>
      </c>
      <c r="K280" s="1">
        <v>2021</v>
      </c>
      <c r="L280" s="3" t="s">
        <v>19</v>
      </c>
      <c r="M280" s="3" t="s">
        <v>19</v>
      </c>
      <c r="N280" s="3" t="s">
        <v>19</v>
      </c>
      <c r="O280" s="3" t="s">
        <v>504</v>
      </c>
      <c r="P280" s="3" t="s">
        <v>488</v>
      </c>
      <c r="R280" s="3" t="s">
        <v>489</v>
      </c>
    </row>
    <row r="281" spans="1:18" s="3" customFormat="1" ht="12.75" outlineLevel="2" x14ac:dyDescent="0.2">
      <c r="A281" s="1">
        <v>2021</v>
      </c>
      <c r="B281" s="1">
        <v>3093</v>
      </c>
      <c r="C281" s="2">
        <v>44316</v>
      </c>
      <c r="D281" s="3" t="s">
        <v>325</v>
      </c>
      <c r="E281" s="4">
        <v>172.61</v>
      </c>
      <c r="F281" s="3" t="s">
        <v>322</v>
      </c>
      <c r="G281" s="3" t="s">
        <v>273</v>
      </c>
      <c r="H281" s="3" t="s">
        <v>273</v>
      </c>
      <c r="I281" s="3" t="s">
        <v>45</v>
      </c>
      <c r="J281" s="1">
        <v>532</v>
      </c>
      <c r="K281" s="1">
        <v>2021</v>
      </c>
      <c r="L281" s="3" t="s">
        <v>19</v>
      </c>
      <c r="M281" s="3" t="s">
        <v>19</v>
      </c>
      <c r="N281" s="3" t="s">
        <v>19</v>
      </c>
      <c r="O281" s="3" t="s">
        <v>504</v>
      </c>
      <c r="P281" s="3" t="s">
        <v>488</v>
      </c>
      <c r="R281" s="3" t="s">
        <v>489</v>
      </c>
    </row>
    <row r="282" spans="1:18" s="3" customFormat="1" ht="12.75" outlineLevel="2" x14ac:dyDescent="0.2">
      <c r="A282" s="1">
        <v>2021</v>
      </c>
      <c r="B282" s="1">
        <v>2127</v>
      </c>
      <c r="C282" s="2">
        <v>44287</v>
      </c>
      <c r="D282" s="3" t="s">
        <v>325</v>
      </c>
      <c r="E282" s="4">
        <v>95.73</v>
      </c>
      <c r="F282" s="3" t="s">
        <v>322</v>
      </c>
      <c r="G282" s="3" t="s">
        <v>273</v>
      </c>
      <c r="H282" s="3" t="s">
        <v>273</v>
      </c>
      <c r="I282" s="3" t="s">
        <v>51</v>
      </c>
      <c r="J282" s="1">
        <v>1642</v>
      </c>
      <c r="K282" s="1">
        <v>2020</v>
      </c>
      <c r="L282" s="3" t="s">
        <v>19</v>
      </c>
      <c r="M282" s="3" t="s">
        <v>19</v>
      </c>
      <c r="N282" s="3" t="s">
        <v>19</v>
      </c>
      <c r="O282" s="3" t="s">
        <v>504</v>
      </c>
      <c r="P282" s="3" t="s">
        <v>488</v>
      </c>
      <c r="R282" s="3" t="s">
        <v>489</v>
      </c>
    </row>
    <row r="283" spans="1:18" s="3" customFormat="1" ht="12.75" outlineLevel="1" x14ac:dyDescent="0.2">
      <c r="A283" s="1"/>
      <c r="B283" s="1"/>
      <c r="C283" s="2"/>
      <c r="E283" s="4">
        <f>SUBTOTAL(9,E277:E282)</f>
        <v>3006.8</v>
      </c>
      <c r="F283" s="5" t="s">
        <v>326</v>
      </c>
      <c r="J283" s="1"/>
      <c r="K283" s="1"/>
    </row>
    <row r="284" spans="1:18" s="3" customFormat="1" ht="12.75" outlineLevel="2" x14ac:dyDescent="0.2">
      <c r="A284" s="1">
        <v>2021</v>
      </c>
      <c r="B284" s="1">
        <v>7630</v>
      </c>
      <c r="C284" s="2">
        <v>44512</v>
      </c>
      <c r="D284" s="3" t="s">
        <v>327</v>
      </c>
      <c r="E284" s="4">
        <v>2000</v>
      </c>
      <c r="F284" s="3" t="s">
        <v>328</v>
      </c>
      <c r="G284" s="3" t="s">
        <v>16</v>
      </c>
      <c r="H284" s="3" t="s">
        <v>329</v>
      </c>
      <c r="I284" s="3" t="s">
        <v>215</v>
      </c>
      <c r="J284" s="1">
        <v>792</v>
      </c>
      <c r="K284" s="1">
        <v>2021</v>
      </c>
      <c r="L284" s="1">
        <v>4</v>
      </c>
      <c r="M284" s="1">
        <v>1232</v>
      </c>
      <c r="N284" s="2">
        <v>44508</v>
      </c>
      <c r="O284" s="3" t="s">
        <v>510</v>
      </c>
      <c r="P284" s="3" t="s">
        <v>491</v>
      </c>
      <c r="R284" s="3" t="s">
        <v>499</v>
      </c>
    </row>
    <row r="285" spans="1:18" s="3" customFormat="1" ht="12.75" outlineLevel="1" x14ac:dyDescent="0.2">
      <c r="A285" s="1"/>
      <c r="B285" s="1"/>
      <c r="C285" s="2"/>
      <c r="E285" s="4">
        <f>SUBTOTAL(9,E284:E284)</f>
        <v>2000</v>
      </c>
      <c r="F285" s="5" t="s">
        <v>330</v>
      </c>
      <c r="J285" s="1"/>
      <c r="K285" s="1"/>
      <c r="L285" s="1"/>
      <c r="M285" s="1"/>
      <c r="N285" s="2"/>
    </row>
    <row r="286" spans="1:18" s="3" customFormat="1" ht="12.75" outlineLevel="2" x14ac:dyDescent="0.2">
      <c r="A286" s="1">
        <v>2021</v>
      </c>
      <c r="B286" s="1">
        <v>4600</v>
      </c>
      <c r="C286" s="2">
        <v>44391</v>
      </c>
      <c r="D286" s="3" t="s">
        <v>123</v>
      </c>
      <c r="E286" s="4">
        <v>1141</v>
      </c>
      <c r="F286" s="3" t="s">
        <v>331</v>
      </c>
      <c r="G286" s="3" t="s">
        <v>16</v>
      </c>
      <c r="H286" s="3" t="s">
        <v>19</v>
      </c>
      <c r="I286" s="3" t="s">
        <v>54</v>
      </c>
      <c r="J286" s="1">
        <v>1069</v>
      </c>
      <c r="K286" s="1">
        <v>2021</v>
      </c>
      <c r="L286" s="1">
        <v>4</v>
      </c>
      <c r="M286" s="1">
        <v>773</v>
      </c>
      <c r="N286" s="2">
        <v>44389</v>
      </c>
      <c r="O286" s="3" t="s">
        <v>509</v>
      </c>
      <c r="P286" s="3" t="s">
        <v>488</v>
      </c>
      <c r="R286" s="3" t="s">
        <v>489</v>
      </c>
    </row>
    <row r="287" spans="1:18" s="3" customFormat="1" ht="12.75" outlineLevel="1" x14ac:dyDescent="0.2">
      <c r="A287" s="1"/>
      <c r="B287" s="1"/>
      <c r="C287" s="2"/>
      <c r="E287" s="4">
        <f>SUBTOTAL(9,E286:E286)</f>
        <v>1141</v>
      </c>
      <c r="F287" s="5" t="s">
        <v>332</v>
      </c>
      <c r="J287" s="1"/>
      <c r="K287" s="1"/>
      <c r="L287" s="1"/>
      <c r="M287" s="1"/>
      <c r="N287" s="2"/>
    </row>
    <row r="288" spans="1:18" s="3" customFormat="1" ht="12.75" outlineLevel="2" x14ac:dyDescent="0.2">
      <c r="A288" s="1">
        <v>2021</v>
      </c>
      <c r="B288" s="1">
        <v>5055</v>
      </c>
      <c r="C288" s="2">
        <v>44411</v>
      </c>
      <c r="D288" s="3" t="s">
        <v>23</v>
      </c>
      <c r="E288" s="4">
        <v>1050</v>
      </c>
      <c r="F288" s="3" t="s">
        <v>333</v>
      </c>
      <c r="G288" s="3" t="s">
        <v>334</v>
      </c>
      <c r="H288" s="3" t="s">
        <v>334</v>
      </c>
      <c r="I288" s="3" t="s">
        <v>26</v>
      </c>
      <c r="J288" s="1">
        <v>981</v>
      </c>
      <c r="K288" s="1">
        <v>2021</v>
      </c>
      <c r="L288" s="1">
        <v>4</v>
      </c>
      <c r="M288" s="1">
        <v>794</v>
      </c>
      <c r="N288" s="2">
        <v>44393</v>
      </c>
      <c r="O288" s="3" t="s">
        <v>505</v>
      </c>
      <c r="P288" s="3" t="s">
        <v>488</v>
      </c>
      <c r="R288" s="3" t="s">
        <v>490</v>
      </c>
    </row>
    <row r="289" spans="1:18" s="3" customFormat="1" ht="12.75" outlineLevel="1" x14ac:dyDescent="0.2">
      <c r="A289" s="1"/>
      <c r="B289" s="1"/>
      <c r="C289" s="2"/>
      <c r="E289" s="4">
        <f>SUBTOTAL(9,E288:E288)</f>
        <v>1050</v>
      </c>
      <c r="F289" s="5" t="s">
        <v>335</v>
      </c>
      <c r="J289" s="1"/>
      <c r="K289" s="1"/>
      <c r="L289" s="1"/>
      <c r="M289" s="1"/>
      <c r="N289" s="2"/>
    </row>
    <row r="290" spans="1:18" s="3" customFormat="1" ht="12.75" outlineLevel="2" x14ac:dyDescent="0.2">
      <c r="A290" s="1">
        <v>2021</v>
      </c>
      <c r="B290" s="1">
        <v>8509</v>
      </c>
      <c r="C290" s="2">
        <v>44546</v>
      </c>
      <c r="D290" s="3" t="s">
        <v>237</v>
      </c>
      <c r="E290" s="4">
        <v>1500</v>
      </c>
      <c r="F290" s="3" t="s">
        <v>336</v>
      </c>
      <c r="G290" s="3" t="s">
        <v>16</v>
      </c>
      <c r="H290" s="3" t="s">
        <v>19</v>
      </c>
      <c r="I290" s="3" t="s">
        <v>18</v>
      </c>
      <c r="J290" s="1">
        <v>484</v>
      </c>
      <c r="K290" s="1">
        <v>2021</v>
      </c>
      <c r="L290" s="1">
        <v>4</v>
      </c>
      <c r="M290" s="1">
        <v>1361</v>
      </c>
      <c r="N290" s="2">
        <v>44537</v>
      </c>
      <c r="O290" s="3" t="s">
        <v>504</v>
      </c>
      <c r="P290" s="3" t="s">
        <v>488</v>
      </c>
      <c r="R290" s="3" t="s">
        <v>489</v>
      </c>
    </row>
    <row r="291" spans="1:18" s="3" customFormat="1" ht="12.75" outlineLevel="2" x14ac:dyDescent="0.2">
      <c r="A291" s="1">
        <v>2021</v>
      </c>
      <c r="B291" s="1">
        <v>4909</v>
      </c>
      <c r="C291" s="2">
        <v>44398</v>
      </c>
      <c r="D291" s="3" t="s">
        <v>229</v>
      </c>
      <c r="E291" s="4">
        <v>300</v>
      </c>
      <c r="F291" s="3" t="s">
        <v>336</v>
      </c>
      <c r="G291" s="3" t="s">
        <v>16</v>
      </c>
      <c r="H291" s="3" t="s">
        <v>19</v>
      </c>
      <c r="I291" s="3" t="s">
        <v>18</v>
      </c>
      <c r="J291" s="1">
        <v>484</v>
      </c>
      <c r="K291" s="1">
        <v>2021</v>
      </c>
      <c r="L291" s="1">
        <v>4</v>
      </c>
      <c r="M291" s="1">
        <v>795</v>
      </c>
      <c r="N291" s="2">
        <v>44393</v>
      </c>
      <c r="O291" s="3" t="s">
        <v>504</v>
      </c>
      <c r="P291" s="3" t="s">
        <v>488</v>
      </c>
      <c r="R291" s="3" t="s">
        <v>489</v>
      </c>
    </row>
    <row r="292" spans="1:18" s="3" customFormat="1" ht="12.75" outlineLevel="1" x14ac:dyDescent="0.2">
      <c r="A292" s="1"/>
      <c r="B292" s="1"/>
      <c r="C292" s="2"/>
      <c r="E292" s="4">
        <f>SUBTOTAL(9,E290:E291)</f>
        <v>1800</v>
      </c>
      <c r="F292" s="5" t="s">
        <v>337</v>
      </c>
      <c r="J292" s="1"/>
      <c r="K292" s="1"/>
      <c r="L292" s="1"/>
      <c r="M292" s="1"/>
      <c r="N292" s="2"/>
    </row>
    <row r="293" spans="1:18" s="3" customFormat="1" ht="12.75" outlineLevel="2" x14ac:dyDescent="0.2">
      <c r="A293" s="1">
        <v>2021</v>
      </c>
      <c r="B293" s="1">
        <v>4674</v>
      </c>
      <c r="C293" s="2">
        <v>44391</v>
      </c>
      <c r="D293" s="3" t="s">
        <v>123</v>
      </c>
      <c r="E293" s="4">
        <v>3100</v>
      </c>
      <c r="F293" s="3" t="s">
        <v>338</v>
      </c>
      <c r="G293" s="3" t="s">
        <v>16</v>
      </c>
      <c r="H293" s="3" t="s">
        <v>19</v>
      </c>
      <c r="I293" s="3" t="s">
        <v>125</v>
      </c>
      <c r="J293" s="1">
        <v>1391</v>
      </c>
      <c r="K293" s="1">
        <v>2020</v>
      </c>
      <c r="L293" s="1">
        <v>4</v>
      </c>
      <c r="M293" s="1">
        <v>773</v>
      </c>
      <c r="N293" s="2">
        <v>44389</v>
      </c>
      <c r="O293" s="3" t="s">
        <v>509</v>
      </c>
      <c r="P293" s="3" t="s">
        <v>488</v>
      </c>
      <c r="R293" s="3" t="s">
        <v>489</v>
      </c>
    </row>
    <row r="294" spans="1:18" s="3" customFormat="1" ht="12.75" outlineLevel="1" x14ac:dyDescent="0.2">
      <c r="A294" s="1"/>
      <c r="B294" s="1"/>
      <c r="C294" s="2"/>
      <c r="E294" s="4">
        <f>SUBTOTAL(9,E293:E293)</f>
        <v>3100</v>
      </c>
      <c r="F294" s="5" t="s">
        <v>339</v>
      </c>
      <c r="J294" s="1"/>
      <c r="K294" s="1"/>
      <c r="L294" s="1"/>
      <c r="M294" s="1"/>
      <c r="N294" s="2"/>
    </row>
    <row r="295" spans="1:18" s="3" customFormat="1" ht="12.75" outlineLevel="2" x14ac:dyDescent="0.2">
      <c r="A295" s="1">
        <v>2021</v>
      </c>
      <c r="B295" s="1">
        <v>4615</v>
      </c>
      <c r="C295" s="2">
        <v>44391</v>
      </c>
      <c r="D295" s="3" t="s">
        <v>123</v>
      </c>
      <c r="E295" s="4">
        <v>2326</v>
      </c>
      <c r="F295" s="3" t="s">
        <v>336</v>
      </c>
      <c r="G295" s="3" t="s">
        <v>16</v>
      </c>
      <c r="H295" s="3" t="s">
        <v>19</v>
      </c>
      <c r="I295" s="3" t="s">
        <v>54</v>
      </c>
      <c r="J295" s="1">
        <v>1069</v>
      </c>
      <c r="K295" s="1">
        <v>2021</v>
      </c>
      <c r="L295" s="1">
        <v>4</v>
      </c>
      <c r="M295" s="1">
        <v>773</v>
      </c>
      <c r="N295" s="2">
        <v>44389</v>
      </c>
      <c r="O295" s="3" t="s">
        <v>509</v>
      </c>
      <c r="P295" s="3" t="s">
        <v>488</v>
      </c>
      <c r="R295" s="3" t="s">
        <v>489</v>
      </c>
    </row>
    <row r="296" spans="1:18" s="3" customFormat="1" ht="12.75" outlineLevel="2" x14ac:dyDescent="0.2">
      <c r="A296" s="1">
        <v>2021</v>
      </c>
      <c r="B296" s="1">
        <v>2316</v>
      </c>
      <c r="C296" s="2">
        <v>44292</v>
      </c>
      <c r="D296" s="3" t="s">
        <v>209</v>
      </c>
      <c r="E296" s="4">
        <v>65.38</v>
      </c>
      <c r="F296" s="3" t="s">
        <v>336</v>
      </c>
      <c r="G296" s="3" t="s">
        <v>16</v>
      </c>
      <c r="H296" s="3" t="s">
        <v>19</v>
      </c>
      <c r="I296" s="3" t="s">
        <v>210</v>
      </c>
      <c r="J296" s="1">
        <v>1692</v>
      </c>
      <c r="K296" s="1">
        <v>2020</v>
      </c>
      <c r="L296" s="1">
        <v>4</v>
      </c>
      <c r="M296" s="1">
        <v>152</v>
      </c>
      <c r="N296" s="2">
        <v>44252</v>
      </c>
      <c r="O296" s="3" t="s">
        <v>509</v>
      </c>
      <c r="P296" s="3" t="s">
        <v>488</v>
      </c>
      <c r="R296" s="3" t="s">
        <v>497</v>
      </c>
    </row>
    <row r="297" spans="1:18" s="3" customFormat="1" ht="12.75" outlineLevel="1" x14ac:dyDescent="0.2">
      <c r="A297" s="1"/>
      <c r="B297" s="1"/>
      <c r="C297" s="2"/>
      <c r="E297" s="4">
        <f>SUBTOTAL(9,E295:E296)</f>
        <v>2391.38</v>
      </c>
      <c r="F297" s="5" t="s">
        <v>337</v>
      </c>
      <c r="J297" s="1"/>
      <c r="K297" s="1"/>
      <c r="L297" s="1"/>
      <c r="M297" s="1"/>
      <c r="N297" s="2"/>
    </row>
    <row r="298" spans="1:18" s="3" customFormat="1" ht="12.75" outlineLevel="2" x14ac:dyDescent="0.2">
      <c r="A298" s="1">
        <v>2021</v>
      </c>
      <c r="B298" s="1">
        <v>4634</v>
      </c>
      <c r="C298" s="2">
        <v>44391</v>
      </c>
      <c r="D298" s="3" t="s">
        <v>123</v>
      </c>
      <c r="E298" s="4">
        <v>3000</v>
      </c>
      <c r="F298" s="3" t="s">
        <v>340</v>
      </c>
      <c r="G298" s="3" t="s">
        <v>16</v>
      </c>
      <c r="H298" s="3" t="s">
        <v>19</v>
      </c>
      <c r="I298" s="3" t="s">
        <v>54</v>
      </c>
      <c r="J298" s="1">
        <v>1069</v>
      </c>
      <c r="K298" s="1">
        <v>2021</v>
      </c>
      <c r="L298" s="1">
        <v>4</v>
      </c>
      <c r="M298" s="1">
        <v>773</v>
      </c>
      <c r="N298" s="2">
        <v>44389</v>
      </c>
      <c r="O298" s="3" t="s">
        <v>509</v>
      </c>
      <c r="P298" s="3" t="s">
        <v>488</v>
      </c>
      <c r="R298" s="3" t="s">
        <v>489</v>
      </c>
    </row>
    <row r="299" spans="1:18" s="3" customFormat="1" ht="12.75" outlineLevel="1" x14ac:dyDescent="0.2">
      <c r="A299" s="1"/>
      <c r="B299" s="1"/>
      <c r="C299" s="2"/>
      <c r="E299" s="4">
        <f>SUBTOTAL(9,E298:E298)</f>
        <v>3000</v>
      </c>
      <c r="F299" s="5" t="s">
        <v>341</v>
      </c>
      <c r="J299" s="1"/>
      <c r="K299" s="1"/>
      <c r="L299" s="1"/>
      <c r="M299" s="1"/>
      <c r="N299" s="2"/>
    </row>
    <row r="300" spans="1:18" s="3" customFormat="1" ht="12.75" outlineLevel="2" x14ac:dyDescent="0.2">
      <c r="A300" s="1">
        <v>2021</v>
      </c>
      <c r="B300" s="1">
        <v>4963</v>
      </c>
      <c r="C300" s="2">
        <v>44403</v>
      </c>
      <c r="D300" s="3" t="s">
        <v>123</v>
      </c>
      <c r="E300" s="4">
        <v>1300</v>
      </c>
      <c r="F300" s="3" t="s">
        <v>342</v>
      </c>
      <c r="G300" s="3" t="s">
        <v>16</v>
      </c>
      <c r="H300" s="3" t="s">
        <v>19</v>
      </c>
      <c r="I300" s="3" t="s">
        <v>54</v>
      </c>
      <c r="J300" s="1">
        <v>1069</v>
      </c>
      <c r="K300" s="1">
        <v>2021</v>
      </c>
      <c r="L300" s="1">
        <v>4</v>
      </c>
      <c r="M300" s="1">
        <v>773</v>
      </c>
      <c r="N300" s="2">
        <v>44389</v>
      </c>
      <c r="O300" s="3" t="s">
        <v>509</v>
      </c>
      <c r="P300" s="3" t="s">
        <v>488</v>
      </c>
      <c r="R300" s="3" t="s">
        <v>489</v>
      </c>
    </row>
    <row r="301" spans="1:18" s="3" customFormat="1" ht="12.75" outlineLevel="1" x14ac:dyDescent="0.2">
      <c r="A301" s="1"/>
      <c r="B301" s="1"/>
      <c r="C301" s="2"/>
      <c r="E301" s="4">
        <f>SUBTOTAL(9,E300:E300)</f>
        <v>1300</v>
      </c>
      <c r="F301" s="5" t="s">
        <v>343</v>
      </c>
      <c r="J301" s="1"/>
      <c r="K301" s="1"/>
      <c r="L301" s="1"/>
      <c r="M301" s="1"/>
      <c r="N301" s="2"/>
    </row>
    <row r="302" spans="1:18" s="3" customFormat="1" ht="12.75" outlineLevel="2" x14ac:dyDescent="0.2">
      <c r="A302" s="1">
        <v>2021</v>
      </c>
      <c r="B302" s="1">
        <v>4667</v>
      </c>
      <c r="C302" s="2">
        <v>44391</v>
      </c>
      <c r="D302" s="3" t="s">
        <v>123</v>
      </c>
      <c r="E302" s="4">
        <v>2325</v>
      </c>
      <c r="F302" s="3" t="s">
        <v>344</v>
      </c>
      <c r="G302" s="3" t="s">
        <v>16</v>
      </c>
      <c r="H302" s="3" t="s">
        <v>19</v>
      </c>
      <c r="I302" s="3" t="s">
        <v>135</v>
      </c>
      <c r="J302" s="1">
        <v>1553</v>
      </c>
      <c r="K302" s="1">
        <v>2020</v>
      </c>
      <c r="L302" s="1">
        <v>4</v>
      </c>
      <c r="M302" s="1">
        <v>773</v>
      </c>
      <c r="N302" s="2">
        <v>44389</v>
      </c>
      <c r="O302" s="3" t="s">
        <v>509</v>
      </c>
      <c r="P302" s="3" t="s">
        <v>488</v>
      </c>
      <c r="R302" s="3" t="s">
        <v>489</v>
      </c>
    </row>
    <row r="303" spans="1:18" s="3" customFormat="1" ht="12.75" outlineLevel="1" x14ac:dyDescent="0.2">
      <c r="A303" s="1"/>
      <c r="B303" s="1"/>
      <c r="C303" s="2"/>
      <c r="E303" s="4">
        <f>SUBTOTAL(9,E302:E302)</f>
        <v>2325</v>
      </c>
      <c r="F303" s="5" t="s">
        <v>345</v>
      </c>
      <c r="J303" s="1"/>
      <c r="K303" s="1"/>
      <c r="L303" s="1"/>
      <c r="M303" s="1"/>
      <c r="N303" s="2"/>
    </row>
    <row r="304" spans="1:18" s="3" customFormat="1" ht="12.75" outlineLevel="2" x14ac:dyDescent="0.2">
      <c r="A304" s="1">
        <v>2021</v>
      </c>
      <c r="B304" s="1">
        <v>5056</v>
      </c>
      <c r="C304" s="2">
        <v>44411</v>
      </c>
      <c r="D304" s="3" t="s">
        <v>23</v>
      </c>
      <c r="E304" s="4">
        <v>1600</v>
      </c>
      <c r="F304" s="3" t="s">
        <v>346</v>
      </c>
      <c r="G304" s="3" t="s">
        <v>347</v>
      </c>
      <c r="H304" s="3" t="s">
        <v>348</v>
      </c>
      <c r="I304" s="3" t="s">
        <v>26</v>
      </c>
      <c r="J304" s="1">
        <v>981</v>
      </c>
      <c r="K304" s="1">
        <v>2021</v>
      </c>
      <c r="L304" s="1">
        <v>4</v>
      </c>
      <c r="M304" s="1">
        <v>794</v>
      </c>
      <c r="N304" s="2">
        <v>44393</v>
      </c>
      <c r="O304" s="3" t="s">
        <v>509</v>
      </c>
      <c r="P304" s="3" t="s">
        <v>488</v>
      </c>
      <c r="R304" s="3" t="s">
        <v>490</v>
      </c>
    </row>
    <row r="305" spans="1:18" s="3" customFormat="1" ht="12.75" outlineLevel="1" x14ac:dyDescent="0.2">
      <c r="A305" s="1"/>
      <c r="B305" s="1"/>
      <c r="C305" s="2"/>
      <c r="E305" s="4">
        <f>SUBTOTAL(9,E304:E304)</f>
        <v>1600</v>
      </c>
      <c r="F305" s="5" t="s">
        <v>349</v>
      </c>
      <c r="J305" s="1"/>
      <c r="K305" s="1"/>
      <c r="L305" s="1"/>
      <c r="M305" s="1"/>
      <c r="N305" s="2"/>
    </row>
    <row r="306" spans="1:18" s="3" customFormat="1" ht="12.75" outlineLevel="2" x14ac:dyDescent="0.2">
      <c r="A306" s="1">
        <v>2021</v>
      </c>
      <c r="B306" s="1">
        <v>8510</v>
      </c>
      <c r="C306" s="2">
        <v>44546</v>
      </c>
      <c r="D306" s="3" t="s">
        <v>225</v>
      </c>
      <c r="E306" s="4">
        <v>440</v>
      </c>
      <c r="F306" s="3" t="s">
        <v>350</v>
      </c>
      <c r="G306" s="3" t="s">
        <v>16</v>
      </c>
      <c r="H306" s="3" t="s">
        <v>19</v>
      </c>
      <c r="I306" s="3" t="s">
        <v>18</v>
      </c>
      <c r="J306" s="1">
        <v>484</v>
      </c>
      <c r="K306" s="1">
        <v>2021</v>
      </c>
      <c r="L306" s="1">
        <v>4</v>
      </c>
      <c r="M306" s="1">
        <v>1361</v>
      </c>
      <c r="N306" s="2">
        <v>44537</v>
      </c>
      <c r="O306" s="3" t="s">
        <v>504</v>
      </c>
      <c r="P306" s="3" t="s">
        <v>488</v>
      </c>
      <c r="R306" s="3" t="s">
        <v>489</v>
      </c>
    </row>
    <row r="307" spans="1:18" s="3" customFormat="1" ht="12.75" outlineLevel="2" x14ac:dyDescent="0.2">
      <c r="A307" s="1">
        <v>2021</v>
      </c>
      <c r="B307" s="1">
        <v>7650</v>
      </c>
      <c r="C307" s="2">
        <v>44515</v>
      </c>
      <c r="D307" s="3" t="s">
        <v>227</v>
      </c>
      <c r="E307" s="4">
        <v>220</v>
      </c>
      <c r="F307" s="3" t="s">
        <v>350</v>
      </c>
      <c r="G307" s="3" t="s">
        <v>16</v>
      </c>
      <c r="H307" s="3" t="s">
        <v>19</v>
      </c>
      <c r="I307" s="3" t="s">
        <v>18</v>
      </c>
      <c r="J307" s="1">
        <v>484</v>
      </c>
      <c r="K307" s="1">
        <v>2021</v>
      </c>
      <c r="L307" s="1">
        <v>4</v>
      </c>
      <c r="M307" s="1">
        <v>1241</v>
      </c>
      <c r="N307" s="2">
        <v>44508</v>
      </c>
      <c r="O307" s="3" t="s">
        <v>504</v>
      </c>
      <c r="P307" s="3" t="s">
        <v>488</v>
      </c>
      <c r="R307" s="3" t="s">
        <v>489</v>
      </c>
    </row>
    <row r="308" spans="1:18" s="3" customFormat="1" ht="12.75" outlineLevel="2" x14ac:dyDescent="0.2">
      <c r="A308" s="1">
        <v>2021</v>
      </c>
      <c r="B308" s="1">
        <v>7552</v>
      </c>
      <c r="C308" s="2">
        <v>44510</v>
      </c>
      <c r="D308" s="3" t="s">
        <v>176</v>
      </c>
      <c r="E308" s="4">
        <v>1500</v>
      </c>
      <c r="F308" s="3" t="s">
        <v>350</v>
      </c>
      <c r="G308" s="3" t="s">
        <v>16</v>
      </c>
      <c r="H308" s="3" t="s">
        <v>19</v>
      </c>
      <c r="I308" s="3" t="s">
        <v>178</v>
      </c>
      <c r="J308" s="1">
        <v>1277</v>
      </c>
      <c r="K308" s="1">
        <v>2021</v>
      </c>
      <c r="L308" s="1">
        <v>4</v>
      </c>
      <c r="M308" s="1">
        <v>1205</v>
      </c>
      <c r="N308" s="2">
        <v>44503</v>
      </c>
      <c r="O308" s="3" t="s">
        <v>511</v>
      </c>
      <c r="P308" s="3" t="s">
        <v>488</v>
      </c>
      <c r="R308" s="3" t="s">
        <v>489</v>
      </c>
    </row>
    <row r="309" spans="1:18" s="3" customFormat="1" ht="12.75" outlineLevel="2" x14ac:dyDescent="0.2">
      <c r="A309" s="1">
        <v>2021</v>
      </c>
      <c r="B309" s="1">
        <v>6425</v>
      </c>
      <c r="C309" s="2">
        <v>44470</v>
      </c>
      <c r="D309" s="3" t="s">
        <v>75</v>
      </c>
      <c r="E309" s="4">
        <v>220</v>
      </c>
      <c r="F309" s="3" t="s">
        <v>350</v>
      </c>
      <c r="G309" s="3" t="s">
        <v>16</v>
      </c>
      <c r="H309" s="3" t="s">
        <v>19</v>
      </c>
      <c r="I309" s="3" t="s">
        <v>18</v>
      </c>
      <c r="J309" s="1">
        <v>484</v>
      </c>
      <c r="K309" s="1">
        <v>2021</v>
      </c>
      <c r="L309" s="1">
        <v>4</v>
      </c>
      <c r="M309" s="1">
        <v>1099</v>
      </c>
      <c r="N309" s="2">
        <v>44469</v>
      </c>
      <c r="O309" s="3" t="s">
        <v>504</v>
      </c>
      <c r="P309" s="3" t="s">
        <v>488</v>
      </c>
      <c r="R309" s="3" t="s">
        <v>489</v>
      </c>
    </row>
    <row r="310" spans="1:18" s="3" customFormat="1" ht="12.75" outlineLevel="2" x14ac:dyDescent="0.2">
      <c r="A310" s="1">
        <v>2021</v>
      </c>
      <c r="B310" s="1">
        <v>5395</v>
      </c>
      <c r="C310" s="2">
        <v>44427</v>
      </c>
      <c r="D310" s="3" t="s">
        <v>228</v>
      </c>
      <c r="E310" s="4">
        <v>440</v>
      </c>
      <c r="F310" s="3" t="s">
        <v>350</v>
      </c>
      <c r="G310" s="3" t="s">
        <v>16</v>
      </c>
      <c r="H310" s="3" t="s">
        <v>19</v>
      </c>
      <c r="I310" s="3" t="s">
        <v>18</v>
      </c>
      <c r="J310" s="1">
        <v>484</v>
      </c>
      <c r="K310" s="1">
        <v>2021</v>
      </c>
      <c r="L310" s="1">
        <v>4</v>
      </c>
      <c r="M310" s="1">
        <v>949</v>
      </c>
      <c r="N310" s="2">
        <v>44427</v>
      </c>
      <c r="O310" s="3" t="s">
        <v>504</v>
      </c>
      <c r="P310" s="3" t="s">
        <v>488</v>
      </c>
      <c r="R310" s="3" t="s">
        <v>489</v>
      </c>
    </row>
    <row r="311" spans="1:18" s="3" customFormat="1" ht="12.75" outlineLevel="2" x14ac:dyDescent="0.2">
      <c r="A311" s="1">
        <v>2021</v>
      </c>
      <c r="B311" s="1">
        <v>5116</v>
      </c>
      <c r="C311" s="2">
        <v>44417</v>
      </c>
      <c r="D311" s="3" t="s">
        <v>179</v>
      </c>
      <c r="E311" s="4">
        <v>1500</v>
      </c>
      <c r="F311" s="3" t="s">
        <v>350</v>
      </c>
      <c r="G311" s="3" t="s">
        <v>16</v>
      </c>
      <c r="H311" s="3" t="s">
        <v>19</v>
      </c>
      <c r="I311" s="3" t="s">
        <v>180</v>
      </c>
      <c r="J311" s="1">
        <v>651</v>
      </c>
      <c r="K311" s="1">
        <v>2021</v>
      </c>
      <c r="L311" s="1">
        <v>4</v>
      </c>
      <c r="M311" s="1">
        <v>861</v>
      </c>
      <c r="N311" s="2">
        <v>44404</v>
      </c>
      <c r="O311" s="3" t="s">
        <v>511</v>
      </c>
      <c r="P311" s="3" t="s">
        <v>488</v>
      </c>
      <c r="R311" s="3" t="s">
        <v>489</v>
      </c>
    </row>
    <row r="312" spans="1:18" s="3" customFormat="1" ht="12.75" outlineLevel="2" x14ac:dyDescent="0.2">
      <c r="A312" s="1">
        <v>2021</v>
      </c>
      <c r="B312" s="1">
        <v>4905</v>
      </c>
      <c r="C312" s="2">
        <v>44398</v>
      </c>
      <c r="D312" s="3" t="s">
        <v>229</v>
      </c>
      <c r="E312" s="4">
        <v>220</v>
      </c>
      <c r="F312" s="3" t="s">
        <v>350</v>
      </c>
      <c r="G312" s="3" t="s">
        <v>16</v>
      </c>
      <c r="H312" s="3" t="s">
        <v>19</v>
      </c>
      <c r="I312" s="3" t="s">
        <v>18</v>
      </c>
      <c r="J312" s="1">
        <v>484</v>
      </c>
      <c r="K312" s="1">
        <v>2021</v>
      </c>
      <c r="L312" s="1">
        <v>4</v>
      </c>
      <c r="M312" s="1">
        <v>795</v>
      </c>
      <c r="N312" s="2">
        <v>44393</v>
      </c>
      <c r="O312" s="3" t="s">
        <v>504</v>
      </c>
      <c r="P312" s="3" t="s">
        <v>488</v>
      </c>
      <c r="R312" s="3" t="s">
        <v>489</v>
      </c>
    </row>
    <row r="313" spans="1:18" s="3" customFormat="1" ht="12.75" outlineLevel="2" x14ac:dyDescent="0.2">
      <c r="A313" s="1">
        <v>2021</v>
      </c>
      <c r="B313" s="1">
        <v>4335</v>
      </c>
      <c r="C313" s="2">
        <v>44364</v>
      </c>
      <c r="D313" s="3" t="s">
        <v>230</v>
      </c>
      <c r="E313" s="4">
        <v>220</v>
      </c>
      <c r="F313" s="3" t="s">
        <v>350</v>
      </c>
      <c r="G313" s="3" t="s">
        <v>16</v>
      </c>
      <c r="H313" s="3" t="s">
        <v>19</v>
      </c>
      <c r="I313" s="3" t="s">
        <v>18</v>
      </c>
      <c r="J313" s="1">
        <v>484</v>
      </c>
      <c r="K313" s="1">
        <v>2021</v>
      </c>
      <c r="L313" s="1">
        <v>4</v>
      </c>
      <c r="M313" s="1">
        <v>686</v>
      </c>
      <c r="N313" s="2">
        <v>44363</v>
      </c>
      <c r="O313" s="3" t="s">
        <v>504</v>
      </c>
      <c r="P313" s="3" t="s">
        <v>488</v>
      </c>
      <c r="R313" s="3" t="s">
        <v>489</v>
      </c>
    </row>
    <row r="314" spans="1:18" s="3" customFormat="1" ht="12.75" outlineLevel="2" x14ac:dyDescent="0.2">
      <c r="A314" s="1">
        <v>2021</v>
      </c>
      <c r="B314" s="1">
        <v>3823</v>
      </c>
      <c r="C314" s="2">
        <v>44344</v>
      </c>
      <c r="D314" s="3" t="s">
        <v>231</v>
      </c>
      <c r="E314" s="4">
        <v>220</v>
      </c>
      <c r="F314" s="3" t="s">
        <v>350</v>
      </c>
      <c r="G314" s="3" t="s">
        <v>16</v>
      </c>
      <c r="H314" s="3" t="s">
        <v>19</v>
      </c>
      <c r="I314" s="3" t="s">
        <v>18</v>
      </c>
      <c r="J314" s="1">
        <v>484</v>
      </c>
      <c r="K314" s="1">
        <v>2021</v>
      </c>
      <c r="L314" s="1">
        <v>4</v>
      </c>
      <c r="M314" s="1">
        <v>599</v>
      </c>
      <c r="N314" s="2">
        <v>44337</v>
      </c>
      <c r="O314" s="3" t="s">
        <v>504</v>
      </c>
      <c r="P314" s="3" t="s">
        <v>488</v>
      </c>
      <c r="R314" s="3" t="s">
        <v>489</v>
      </c>
    </row>
    <row r="315" spans="1:18" s="3" customFormat="1" ht="12.75" outlineLevel="2" x14ac:dyDescent="0.2">
      <c r="A315" s="1">
        <v>2021</v>
      </c>
      <c r="B315" s="1">
        <v>3220</v>
      </c>
      <c r="C315" s="2">
        <v>44322</v>
      </c>
      <c r="D315" s="3" t="s">
        <v>181</v>
      </c>
      <c r="E315" s="4">
        <v>1500</v>
      </c>
      <c r="F315" s="3" t="s">
        <v>350</v>
      </c>
      <c r="G315" s="3" t="s">
        <v>16</v>
      </c>
      <c r="H315" s="3" t="s">
        <v>19</v>
      </c>
      <c r="I315" s="3" t="s">
        <v>180</v>
      </c>
      <c r="J315" s="1">
        <v>651</v>
      </c>
      <c r="K315" s="1">
        <v>2021</v>
      </c>
      <c r="L315" s="1">
        <v>4</v>
      </c>
      <c r="M315" s="1">
        <v>513</v>
      </c>
      <c r="N315" s="2">
        <v>44319</v>
      </c>
      <c r="O315" s="3" t="s">
        <v>511</v>
      </c>
      <c r="P315" s="3" t="s">
        <v>488</v>
      </c>
      <c r="R315" s="3" t="s">
        <v>489</v>
      </c>
    </row>
    <row r="316" spans="1:18" s="3" customFormat="1" ht="12.75" outlineLevel="2" x14ac:dyDescent="0.2">
      <c r="A316" s="1">
        <v>2021</v>
      </c>
      <c r="B316" s="1">
        <v>2545</v>
      </c>
      <c r="C316" s="2">
        <v>44299</v>
      </c>
      <c r="D316" s="3" t="s">
        <v>232</v>
      </c>
      <c r="E316" s="4">
        <v>220</v>
      </c>
      <c r="F316" s="3" t="s">
        <v>350</v>
      </c>
      <c r="G316" s="3" t="s">
        <v>16</v>
      </c>
      <c r="H316" s="3" t="s">
        <v>19</v>
      </c>
      <c r="I316" s="3" t="s">
        <v>18</v>
      </c>
      <c r="J316" s="1">
        <v>484</v>
      </c>
      <c r="K316" s="1">
        <v>2021</v>
      </c>
      <c r="L316" s="1">
        <v>4</v>
      </c>
      <c r="M316" s="1">
        <v>324</v>
      </c>
      <c r="N316" s="2">
        <v>44288</v>
      </c>
      <c r="O316" s="3" t="s">
        <v>504</v>
      </c>
      <c r="P316" s="3" t="s">
        <v>488</v>
      </c>
      <c r="R316" s="3" t="s">
        <v>489</v>
      </c>
    </row>
    <row r="317" spans="1:18" s="3" customFormat="1" ht="12.75" outlineLevel="2" x14ac:dyDescent="0.2">
      <c r="A317" s="1">
        <v>2021</v>
      </c>
      <c r="B317" s="1">
        <v>2539</v>
      </c>
      <c r="C317" s="2">
        <v>44299</v>
      </c>
      <c r="D317" s="3" t="s">
        <v>233</v>
      </c>
      <c r="E317" s="4">
        <v>440</v>
      </c>
      <c r="F317" s="3" t="s">
        <v>350</v>
      </c>
      <c r="G317" s="3" t="s">
        <v>16</v>
      </c>
      <c r="H317" s="3" t="s">
        <v>19</v>
      </c>
      <c r="I317" s="3" t="s">
        <v>18</v>
      </c>
      <c r="J317" s="1">
        <v>484</v>
      </c>
      <c r="K317" s="1">
        <v>2021</v>
      </c>
      <c r="L317" s="1">
        <v>4</v>
      </c>
      <c r="M317" s="1">
        <v>318</v>
      </c>
      <c r="N317" s="2">
        <v>44287</v>
      </c>
      <c r="O317" s="3" t="s">
        <v>504</v>
      </c>
      <c r="P317" s="3" t="s">
        <v>488</v>
      </c>
      <c r="R317" s="3" t="s">
        <v>489</v>
      </c>
    </row>
    <row r="318" spans="1:18" s="3" customFormat="1" ht="12.75" outlineLevel="2" x14ac:dyDescent="0.2">
      <c r="A318" s="1">
        <v>2021</v>
      </c>
      <c r="B318" s="1">
        <v>1995</v>
      </c>
      <c r="C318" s="2">
        <v>44274</v>
      </c>
      <c r="D318" s="3" t="s">
        <v>182</v>
      </c>
      <c r="E318" s="4">
        <v>1500</v>
      </c>
      <c r="F318" s="3" t="s">
        <v>350</v>
      </c>
      <c r="G318" s="3" t="s">
        <v>16</v>
      </c>
      <c r="H318" s="3" t="s">
        <v>19</v>
      </c>
      <c r="I318" s="3" t="s">
        <v>183</v>
      </c>
      <c r="J318" s="1">
        <v>387</v>
      </c>
      <c r="K318" s="1">
        <v>2020</v>
      </c>
      <c r="L318" s="1">
        <v>4</v>
      </c>
      <c r="M318" s="1">
        <v>200</v>
      </c>
      <c r="N318" s="2">
        <v>44263</v>
      </c>
      <c r="O318" s="3" t="s">
        <v>511</v>
      </c>
      <c r="P318" s="3" t="s">
        <v>488</v>
      </c>
      <c r="R318" s="3" t="s">
        <v>489</v>
      </c>
    </row>
    <row r="319" spans="1:18" s="3" customFormat="1" ht="12.75" outlineLevel="1" x14ac:dyDescent="0.2">
      <c r="A319" s="1"/>
      <c r="B319" s="1"/>
      <c r="C319" s="2"/>
      <c r="E319" s="4">
        <f>SUBTOTAL(9,E306:E318)</f>
        <v>8640</v>
      </c>
      <c r="F319" s="5" t="s">
        <v>351</v>
      </c>
      <c r="J319" s="1"/>
      <c r="K319" s="1"/>
      <c r="L319" s="1"/>
      <c r="M319" s="1"/>
      <c r="N319" s="2"/>
    </row>
    <row r="320" spans="1:18" s="3" customFormat="1" ht="12.75" outlineLevel="2" x14ac:dyDescent="0.2">
      <c r="A320" s="1">
        <v>2021</v>
      </c>
      <c r="B320" s="1">
        <v>4609</v>
      </c>
      <c r="C320" s="2">
        <v>44391</v>
      </c>
      <c r="D320" s="3" t="s">
        <v>123</v>
      </c>
      <c r="E320" s="4">
        <v>2326</v>
      </c>
      <c r="F320" s="3" t="s">
        <v>352</v>
      </c>
      <c r="G320" s="3" t="s">
        <v>16</v>
      </c>
      <c r="H320" s="3" t="s">
        <v>19</v>
      </c>
      <c r="I320" s="3" t="s">
        <v>54</v>
      </c>
      <c r="J320" s="1">
        <v>1069</v>
      </c>
      <c r="K320" s="1">
        <v>2021</v>
      </c>
      <c r="L320" s="1">
        <v>4</v>
      </c>
      <c r="M320" s="1">
        <v>773</v>
      </c>
      <c r="N320" s="2">
        <v>44389</v>
      </c>
      <c r="O320" s="3" t="s">
        <v>509</v>
      </c>
      <c r="P320" s="3" t="s">
        <v>488</v>
      </c>
      <c r="R320" s="3" t="s">
        <v>489</v>
      </c>
    </row>
    <row r="321" spans="1:18" s="3" customFormat="1" ht="12.75" outlineLevel="1" x14ac:dyDescent="0.2">
      <c r="A321" s="1"/>
      <c r="B321" s="1"/>
      <c r="C321" s="2"/>
      <c r="E321" s="4">
        <f>SUBTOTAL(9,E320:E320)</f>
        <v>2326</v>
      </c>
      <c r="F321" s="5" t="s">
        <v>353</v>
      </c>
      <c r="J321" s="1"/>
      <c r="K321" s="1"/>
      <c r="L321" s="1"/>
      <c r="M321" s="1"/>
      <c r="N321" s="2"/>
    </row>
    <row r="322" spans="1:18" s="3" customFormat="1" ht="12.75" outlineLevel="2" x14ac:dyDescent="0.2">
      <c r="A322" s="1">
        <v>2021</v>
      </c>
      <c r="B322" s="1">
        <v>5600</v>
      </c>
      <c r="C322" s="2">
        <v>44442</v>
      </c>
      <c r="D322" s="3" t="s">
        <v>354</v>
      </c>
      <c r="E322" s="4">
        <v>2858.8</v>
      </c>
      <c r="F322" s="3" t="s">
        <v>355</v>
      </c>
      <c r="G322" s="3" t="s">
        <v>356</v>
      </c>
      <c r="H322" s="3" t="s">
        <v>356</v>
      </c>
      <c r="I322" s="3" t="s">
        <v>357</v>
      </c>
      <c r="J322" s="1">
        <v>1218</v>
      </c>
      <c r="K322" s="1">
        <v>2021</v>
      </c>
      <c r="L322" s="1">
        <v>4</v>
      </c>
      <c r="M322" s="1">
        <v>995</v>
      </c>
      <c r="N322" s="2">
        <v>44439</v>
      </c>
      <c r="O322" s="3" t="s">
        <v>515</v>
      </c>
      <c r="P322" s="3" t="s">
        <v>488</v>
      </c>
      <c r="R322" s="3" t="s">
        <v>497</v>
      </c>
    </row>
    <row r="323" spans="1:18" s="3" customFormat="1" ht="12.75" outlineLevel="2" x14ac:dyDescent="0.2">
      <c r="A323" s="1">
        <v>2021</v>
      </c>
      <c r="B323" s="1">
        <v>5405</v>
      </c>
      <c r="C323" s="2">
        <v>44428</v>
      </c>
      <c r="D323" s="3" t="s">
        <v>358</v>
      </c>
      <c r="E323" s="4">
        <v>2413.52</v>
      </c>
      <c r="F323" s="3" t="s">
        <v>355</v>
      </c>
      <c r="G323" s="3" t="s">
        <v>356</v>
      </c>
      <c r="H323" s="3" t="s">
        <v>356</v>
      </c>
      <c r="I323" s="3" t="s">
        <v>359</v>
      </c>
      <c r="J323" s="1">
        <v>1693</v>
      </c>
      <c r="K323" s="1">
        <v>2020</v>
      </c>
      <c r="L323" s="1">
        <v>4</v>
      </c>
      <c r="M323" s="1">
        <v>850</v>
      </c>
      <c r="N323" s="2">
        <v>44403</v>
      </c>
      <c r="O323" s="3" t="s">
        <v>515</v>
      </c>
      <c r="P323" s="3" t="s">
        <v>488</v>
      </c>
      <c r="R323" s="3" t="s">
        <v>497</v>
      </c>
    </row>
    <row r="324" spans="1:18" s="3" customFormat="1" ht="12.75" outlineLevel="2" x14ac:dyDescent="0.2">
      <c r="A324" s="1">
        <v>2021</v>
      </c>
      <c r="B324" s="1">
        <v>685</v>
      </c>
      <c r="C324" s="2">
        <v>44231</v>
      </c>
      <c r="D324" s="3" t="s">
        <v>360</v>
      </c>
      <c r="E324" s="4">
        <v>5002.8999999999996</v>
      </c>
      <c r="F324" s="3" t="s">
        <v>355</v>
      </c>
      <c r="G324" s="3" t="s">
        <v>356</v>
      </c>
      <c r="H324" s="3" t="s">
        <v>356</v>
      </c>
      <c r="I324" s="3" t="s">
        <v>361</v>
      </c>
      <c r="J324" s="1">
        <v>1523</v>
      </c>
      <c r="K324" s="1">
        <v>2020</v>
      </c>
      <c r="L324" s="1">
        <v>4</v>
      </c>
      <c r="M324" s="1">
        <v>1224</v>
      </c>
      <c r="N324" s="2">
        <v>44194</v>
      </c>
      <c r="O324" s="3" t="s">
        <v>515</v>
      </c>
      <c r="P324" s="3" t="s">
        <v>488</v>
      </c>
      <c r="R324" s="3" t="s">
        <v>497</v>
      </c>
    </row>
    <row r="325" spans="1:18" s="3" customFormat="1" ht="12.75" outlineLevel="2" x14ac:dyDescent="0.2">
      <c r="A325" s="1">
        <v>2021</v>
      </c>
      <c r="B325" s="1">
        <v>568</v>
      </c>
      <c r="C325" s="2">
        <v>44225</v>
      </c>
      <c r="D325" s="3" t="s">
        <v>362</v>
      </c>
      <c r="E325" s="4">
        <v>4543.8100000000004</v>
      </c>
      <c r="F325" s="3" t="s">
        <v>355</v>
      </c>
      <c r="G325" s="3" t="s">
        <v>356</v>
      </c>
      <c r="H325" s="3" t="s">
        <v>356</v>
      </c>
      <c r="I325" s="3" t="s">
        <v>363</v>
      </c>
      <c r="J325" s="1">
        <v>932</v>
      </c>
      <c r="K325" s="1">
        <v>2020</v>
      </c>
      <c r="L325" s="1">
        <v>4</v>
      </c>
      <c r="M325" s="1">
        <v>1173</v>
      </c>
      <c r="N325" s="2">
        <v>44188</v>
      </c>
      <c r="O325" s="3" t="s">
        <v>515</v>
      </c>
      <c r="P325" s="3" t="s">
        <v>488</v>
      </c>
      <c r="R325" s="3" t="s">
        <v>497</v>
      </c>
    </row>
    <row r="326" spans="1:18" s="3" customFormat="1" ht="12.75" outlineLevel="2" x14ac:dyDescent="0.2">
      <c r="A326" s="1"/>
      <c r="B326" s="1"/>
      <c r="C326" s="2"/>
      <c r="E326" s="4">
        <f>SUM(E322:E325)</f>
        <v>14819.029999999999</v>
      </c>
      <c r="F326" s="5" t="s">
        <v>516</v>
      </c>
      <c r="J326" s="1"/>
      <c r="K326" s="1"/>
      <c r="L326" s="1"/>
      <c r="M326" s="1"/>
      <c r="N326" s="2"/>
    </row>
    <row r="327" spans="1:18" s="3" customFormat="1" ht="12.75" outlineLevel="2" x14ac:dyDescent="0.2">
      <c r="A327" s="1">
        <v>2021</v>
      </c>
      <c r="B327" s="1">
        <v>2140</v>
      </c>
      <c r="C327" s="2">
        <v>44288</v>
      </c>
      <c r="D327" s="3" t="s">
        <v>364</v>
      </c>
      <c r="E327" s="4">
        <v>2000</v>
      </c>
      <c r="F327" s="3" t="s">
        <v>365</v>
      </c>
      <c r="G327" s="3" t="s">
        <v>366</v>
      </c>
      <c r="H327" s="3" t="s">
        <v>367</v>
      </c>
      <c r="I327" s="3" t="s">
        <v>215</v>
      </c>
      <c r="J327" s="1">
        <v>792</v>
      </c>
      <c r="K327" s="1">
        <v>2021</v>
      </c>
      <c r="L327" s="1">
        <v>4</v>
      </c>
      <c r="M327" s="1">
        <v>284</v>
      </c>
      <c r="N327" s="2">
        <v>44285</v>
      </c>
      <c r="O327" s="3" t="s">
        <v>510</v>
      </c>
      <c r="P327" s="3" t="s">
        <v>491</v>
      </c>
      <c r="R327" s="3" t="s">
        <v>499</v>
      </c>
    </row>
    <row r="328" spans="1:18" s="3" customFormat="1" ht="12.75" outlineLevel="1" x14ac:dyDescent="0.2">
      <c r="A328" s="1"/>
      <c r="B328" s="1"/>
      <c r="C328" s="2"/>
      <c r="E328" s="4">
        <f>SUBTOTAL(9,E327:E327)</f>
        <v>2000</v>
      </c>
      <c r="F328" s="5" t="s">
        <v>368</v>
      </c>
      <c r="J328" s="1"/>
      <c r="K328" s="1"/>
      <c r="L328" s="1"/>
      <c r="M328" s="1"/>
      <c r="N328" s="2"/>
    </row>
    <row r="329" spans="1:18" s="3" customFormat="1" ht="12.75" outlineLevel="2" x14ac:dyDescent="0.2">
      <c r="A329" s="1">
        <v>2021</v>
      </c>
      <c r="B329" s="1">
        <v>4610</v>
      </c>
      <c r="C329" s="2">
        <v>44391</v>
      </c>
      <c r="D329" s="3" t="s">
        <v>123</v>
      </c>
      <c r="E329" s="4">
        <v>2326</v>
      </c>
      <c r="F329" s="3" t="s">
        <v>369</v>
      </c>
      <c r="G329" s="3" t="s">
        <v>16</v>
      </c>
      <c r="H329" s="3" t="s">
        <v>19</v>
      </c>
      <c r="I329" s="3" t="s">
        <v>54</v>
      </c>
      <c r="J329" s="1">
        <v>1069</v>
      </c>
      <c r="K329" s="1">
        <v>2021</v>
      </c>
      <c r="L329" s="1">
        <v>4</v>
      </c>
      <c r="M329" s="1">
        <v>773</v>
      </c>
      <c r="N329" s="2">
        <v>44389</v>
      </c>
      <c r="O329" s="3" t="s">
        <v>509</v>
      </c>
      <c r="P329" s="3" t="s">
        <v>488</v>
      </c>
      <c r="R329" s="3" t="s">
        <v>489</v>
      </c>
    </row>
    <row r="330" spans="1:18" s="3" customFormat="1" ht="12.75" outlineLevel="1" x14ac:dyDescent="0.2">
      <c r="A330" s="1"/>
      <c r="B330" s="1"/>
      <c r="C330" s="2"/>
      <c r="E330" s="4">
        <f>SUBTOTAL(9,E329:E329)</f>
        <v>2326</v>
      </c>
      <c r="F330" s="5" t="s">
        <v>370</v>
      </c>
      <c r="J330" s="1"/>
      <c r="K330" s="1"/>
      <c r="L330" s="1"/>
      <c r="M330" s="1"/>
      <c r="N330" s="2"/>
    </row>
    <row r="331" spans="1:18" s="3" customFormat="1" ht="12.75" outlineLevel="2" x14ac:dyDescent="0.2">
      <c r="A331" s="1">
        <v>2021</v>
      </c>
      <c r="B331" s="1">
        <v>4608</v>
      </c>
      <c r="C331" s="2">
        <v>44391</v>
      </c>
      <c r="D331" s="3" t="s">
        <v>123</v>
      </c>
      <c r="E331" s="4">
        <v>2110</v>
      </c>
      <c r="F331" s="3" t="s">
        <v>371</v>
      </c>
      <c r="G331" s="3" t="s">
        <v>16</v>
      </c>
      <c r="H331" s="3" t="s">
        <v>19</v>
      </c>
      <c r="I331" s="3" t="s">
        <v>54</v>
      </c>
      <c r="J331" s="1">
        <v>1069</v>
      </c>
      <c r="K331" s="1">
        <v>2021</v>
      </c>
      <c r="L331" s="1">
        <v>4</v>
      </c>
      <c r="M331" s="1">
        <v>773</v>
      </c>
      <c r="N331" s="2">
        <v>44389</v>
      </c>
      <c r="O331" s="3" t="s">
        <v>509</v>
      </c>
      <c r="P331" s="3" t="s">
        <v>488</v>
      </c>
      <c r="R331" s="3" t="s">
        <v>489</v>
      </c>
    </row>
    <row r="332" spans="1:18" s="3" customFormat="1" ht="12.75" outlineLevel="1" x14ac:dyDescent="0.2">
      <c r="A332" s="1"/>
      <c r="B332" s="1"/>
      <c r="C332" s="2"/>
      <c r="E332" s="4">
        <f>SUBTOTAL(9,E331:E331)</f>
        <v>2110</v>
      </c>
      <c r="F332" s="5" t="s">
        <v>372</v>
      </c>
      <c r="J332" s="1"/>
      <c r="K332" s="1"/>
      <c r="L332" s="1"/>
      <c r="M332" s="1"/>
      <c r="N332" s="2"/>
    </row>
    <row r="333" spans="1:18" s="3" customFormat="1" ht="12.75" outlineLevel="2" x14ac:dyDescent="0.2">
      <c r="A333" s="1">
        <v>2021</v>
      </c>
      <c r="B333" s="1">
        <v>4611</v>
      </c>
      <c r="C333" s="2">
        <v>44391</v>
      </c>
      <c r="D333" s="3" t="s">
        <v>123</v>
      </c>
      <c r="E333" s="4">
        <v>2326</v>
      </c>
      <c r="F333" s="3" t="s">
        <v>373</v>
      </c>
      <c r="G333" s="3" t="s">
        <v>16</v>
      </c>
      <c r="H333" s="3" t="s">
        <v>19</v>
      </c>
      <c r="I333" s="3" t="s">
        <v>54</v>
      </c>
      <c r="J333" s="1">
        <v>1069</v>
      </c>
      <c r="K333" s="1">
        <v>2021</v>
      </c>
      <c r="L333" s="1">
        <v>4</v>
      </c>
      <c r="M333" s="1">
        <v>773</v>
      </c>
      <c r="N333" s="2">
        <v>44389</v>
      </c>
      <c r="O333" s="3" t="s">
        <v>509</v>
      </c>
      <c r="P333" s="3" t="s">
        <v>488</v>
      </c>
      <c r="R333" s="3" t="s">
        <v>489</v>
      </c>
    </row>
    <row r="334" spans="1:18" s="3" customFormat="1" ht="12.75" outlineLevel="1" x14ac:dyDescent="0.2">
      <c r="A334" s="1"/>
      <c r="B334" s="1"/>
      <c r="C334" s="2"/>
      <c r="E334" s="4">
        <f>SUBTOTAL(9,E333:E333)</f>
        <v>2326</v>
      </c>
      <c r="F334" s="5" t="s">
        <v>374</v>
      </c>
      <c r="J334" s="1"/>
      <c r="K334" s="1"/>
      <c r="L334" s="1"/>
      <c r="M334" s="1"/>
      <c r="N334" s="2"/>
    </row>
    <row r="335" spans="1:18" s="3" customFormat="1" ht="12.75" outlineLevel="2" x14ac:dyDescent="0.2">
      <c r="A335" s="1">
        <v>2021</v>
      </c>
      <c r="B335" s="1">
        <v>4654</v>
      </c>
      <c r="C335" s="2">
        <v>44391</v>
      </c>
      <c r="D335" s="3" t="s">
        <v>123</v>
      </c>
      <c r="E335" s="4">
        <v>1269</v>
      </c>
      <c r="F335" s="3" t="s">
        <v>375</v>
      </c>
      <c r="G335" s="3" t="s">
        <v>16</v>
      </c>
      <c r="H335" s="3" t="s">
        <v>19</v>
      </c>
      <c r="I335" s="3" t="s">
        <v>125</v>
      </c>
      <c r="J335" s="1">
        <v>1390</v>
      </c>
      <c r="K335" s="1">
        <v>2020</v>
      </c>
      <c r="L335" s="1">
        <v>4</v>
      </c>
      <c r="M335" s="1">
        <v>773</v>
      </c>
      <c r="N335" s="2">
        <v>44389</v>
      </c>
      <c r="O335" s="3" t="s">
        <v>509</v>
      </c>
      <c r="P335" s="3" t="s">
        <v>488</v>
      </c>
      <c r="R335" s="3" t="s">
        <v>489</v>
      </c>
    </row>
    <row r="336" spans="1:18" s="3" customFormat="1" ht="12.75" outlineLevel="1" x14ac:dyDescent="0.2">
      <c r="A336" s="1"/>
      <c r="B336" s="1"/>
      <c r="C336" s="2"/>
      <c r="E336" s="4">
        <f>SUBTOTAL(9,E335:E335)</f>
        <v>1269</v>
      </c>
      <c r="F336" s="5" t="s">
        <v>376</v>
      </c>
      <c r="J336" s="1"/>
      <c r="K336" s="1"/>
      <c r="L336" s="1"/>
      <c r="M336" s="1"/>
      <c r="N336" s="2"/>
    </row>
    <row r="337" spans="1:18" s="3" customFormat="1" ht="12.75" outlineLevel="2" x14ac:dyDescent="0.2">
      <c r="A337" s="1">
        <v>2021</v>
      </c>
      <c r="B337" s="1">
        <v>5682</v>
      </c>
      <c r="C337" s="2">
        <v>44442</v>
      </c>
      <c r="D337" s="3" t="s">
        <v>206</v>
      </c>
      <c r="E337" s="4">
        <v>216.08</v>
      </c>
      <c r="F337" s="3" t="s">
        <v>377</v>
      </c>
      <c r="G337" s="3" t="s">
        <v>16</v>
      </c>
      <c r="H337" s="3" t="s">
        <v>19</v>
      </c>
      <c r="I337" s="3" t="s">
        <v>208</v>
      </c>
      <c r="J337" s="1">
        <v>1253</v>
      </c>
      <c r="K337" s="1">
        <v>2021</v>
      </c>
      <c r="L337" s="1">
        <v>4</v>
      </c>
      <c r="M337" s="1">
        <v>1001</v>
      </c>
      <c r="N337" s="2">
        <v>44439</v>
      </c>
      <c r="O337" s="3" t="s">
        <v>509</v>
      </c>
      <c r="P337" s="3" t="s">
        <v>488</v>
      </c>
      <c r="R337" s="3" t="s">
        <v>497</v>
      </c>
    </row>
    <row r="338" spans="1:18" s="3" customFormat="1" ht="12.75" outlineLevel="2" x14ac:dyDescent="0.2">
      <c r="A338" s="1">
        <v>2021</v>
      </c>
      <c r="B338" s="1">
        <v>4627</v>
      </c>
      <c r="C338" s="2">
        <v>44391</v>
      </c>
      <c r="D338" s="3" t="s">
        <v>123</v>
      </c>
      <c r="E338" s="4">
        <v>3000</v>
      </c>
      <c r="F338" s="3" t="s">
        <v>377</v>
      </c>
      <c r="G338" s="3" t="s">
        <v>16</v>
      </c>
      <c r="H338" s="3" t="s">
        <v>19</v>
      </c>
      <c r="I338" s="3" t="s">
        <v>54</v>
      </c>
      <c r="J338" s="1">
        <v>1069</v>
      </c>
      <c r="K338" s="1">
        <v>2021</v>
      </c>
      <c r="L338" s="1">
        <v>4</v>
      </c>
      <c r="M338" s="1">
        <v>773</v>
      </c>
      <c r="N338" s="2">
        <v>44389</v>
      </c>
      <c r="P338" s="3" t="s">
        <v>488</v>
      </c>
      <c r="R338" s="3" t="s">
        <v>489</v>
      </c>
    </row>
    <row r="339" spans="1:18" s="3" customFormat="1" ht="12.75" outlineLevel="2" x14ac:dyDescent="0.2">
      <c r="A339" s="1">
        <v>2021</v>
      </c>
      <c r="B339" s="1">
        <v>2257</v>
      </c>
      <c r="C339" s="2">
        <v>44292</v>
      </c>
      <c r="D339" s="3" t="s">
        <v>209</v>
      </c>
      <c r="E339" s="4">
        <v>65.38</v>
      </c>
      <c r="F339" s="3" t="s">
        <v>377</v>
      </c>
      <c r="G339" s="3" t="s">
        <v>16</v>
      </c>
      <c r="H339" s="3" t="s">
        <v>19</v>
      </c>
      <c r="I339" s="3" t="s">
        <v>210</v>
      </c>
      <c r="J339" s="1">
        <v>1692</v>
      </c>
      <c r="K339" s="1">
        <v>2020</v>
      </c>
      <c r="L339" s="1">
        <v>4</v>
      </c>
      <c r="M339" s="1">
        <v>152</v>
      </c>
      <c r="N339" s="2">
        <v>44252</v>
      </c>
      <c r="O339" s="3" t="s">
        <v>509</v>
      </c>
      <c r="P339" s="3" t="s">
        <v>488</v>
      </c>
      <c r="R339" s="3" t="s">
        <v>497</v>
      </c>
    </row>
    <row r="340" spans="1:18" s="3" customFormat="1" ht="12.75" outlineLevel="1" x14ac:dyDescent="0.2">
      <c r="A340" s="1"/>
      <c r="B340" s="1"/>
      <c r="C340" s="2"/>
      <c r="E340" s="4">
        <f>SUBTOTAL(9,E337:E339)</f>
        <v>3281.46</v>
      </c>
      <c r="F340" s="5" t="s">
        <v>378</v>
      </c>
      <c r="J340" s="1"/>
      <c r="K340" s="1"/>
      <c r="L340" s="1"/>
      <c r="M340" s="1"/>
      <c r="N340" s="2"/>
    </row>
    <row r="341" spans="1:18" s="3" customFormat="1" ht="12.75" outlineLevel="2" x14ac:dyDescent="0.2">
      <c r="A341" s="1">
        <v>2021</v>
      </c>
      <c r="B341" s="1">
        <v>4671</v>
      </c>
      <c r="C341" s="2">
        <v>44391</v>
      </c>
      <c r="D341" s="3" t="s">
        <v>123</v>
      </c>
      <c r="E341" s="4">
        <v>2583</v>
      </c>
      <c r="F341" s="3" t="s">
        <v>379</v>
      </c>
      <c r="G341" s="3" t="s">
        <v>16</v>
      </c>
      <c r="H341" s="3" t="s">
        <v>19</v>
      </c>
      <c r="I341" s="3" t="s">
        <v>125</v>
      </c>
      <c r="J341" s="1">
        <v>1391</v>
      </c>
      <c r="K341" s="1">
        <v>2020</v>
      </c>
      <c r="L341" s="1">
        <v>4</v>
      </c>
      <c r="M341" s="1">
        <v>773</v>
      </c>
      <c r="N341" s="2">
        <v>44389</v>
      </c>
      <c r="O341" s="3" t="s">
        <v>509</v>
      </c>
      <c r="P341" s="3" t="s">
        <v>488</v>
      </c>
      <c r="R341" s="3" t="s">
        <v>489</v>
      </c>
    </row>
    <row r="342" spans="1:18" s="3" customFormat="1" ht="12.75" outlineLevel="1" x14ac:dyDescent="0.2">
      <c r="A342" s="1"/>
      <c r="B342" s="1"/>
      <c r="C342" s="2"/>
      <c r="E342" s="4">
        <f>SUBTOTAL(9,E341:E341)</f>
        <v>2583</v>
      </c>
      <c r="F342" s="5" t="s">
        <v>380</v>
      </c>
      <c r="J342" s="1"/>
      <c r="K342" s="1"/>
      <c r="L342" s="1"/>
      <c r="M342" s="1"/>
      <c r="N342" s="2"/>
    </row>
    <row r="343" spans="1:18" s="3" customFormat="1" ht="12.75" outlineLevel="2" x14ac:dyDescent="0.2">
      <c r="A343" s="1">
        <v>2021</v>
      </c>
      <c r="B343" s="1">
        <v>4651</v>
      </c>
      <c r="C343" s="2">
        <v>44391</v>
      </c>
      <c r="D343" s="3" t="s">
        <v>123</v>
      </c>
      <c r="E343" s="4">
        <v>1242</v>
      </c>
      <c r="F343" s="3" t="s">
        <v>381</v>
      </c>
      <c r="G343" s="3" t="s">
        <v>16</v>
      </c>
      <c r="H343" s="3" t="s">
        <v>19</v>
      </c>
      <c r="I343" s="3" t="s">
        <v>125</v>
      </c>
      <c r="J343" s="1">
        <v>1391</v>
      </c>
      <c r="K343" s="1">
        <v>2020</v>
      </c>
      <c r="L343" s="1">
        <v>4</v>
      </c>
      <c r="M343" s="1">
        <v>773</v>
      </c>
      <c r="N343" s="2">
        <v>44389</v>
      </c>
      <c r="O343" s="3" t="s">
        <v>509</v>
      </c>
      <c r="P343" s="3" t="s">
        <v>488</v>
      </c>
      <c r="R343" s="3" t="s">
        <v>489</v>
      </c>
    </row>
    <row r="344" spans="1:18" s="3" customFormat="1" ht="12.75" outlineLevel="2" x14ac:dyDescent="0.2">
      <c r="A344" s="1">
        <v>2021</v>
      </c>
      <c r="B344" s="1">
        <v>4649</v>
      </c>
      <c r="C344" s="2">
        <v>44391</v>
      </c>
      <c r="D344" s="3" t="s">
        <v>123</v>
      </c>
      <c r="E344" s="4">
        <v>915.59</v>
      </c>
      <c r="F344" s="3" t="s">
        <v>381</v>
      </c>
      <c r="G344" s="3" t="s">
        <v>16</v>
      </c>
      <c r="H344" s="3" t="s">
        <v>19</v>
      </c>
      <c r="I344" s="3" t="s">
        <v>135</v>
      </c>
      <c r="J344" s="1">
        <v>1553</v>
      </c>
      <c r="K344" s="1">
        <v>2020</v>
      </c>
      <c r="L344" s="1">
        <v>4</v>
      </c>
      <c r="M344" s="1">
        <v>773</v>
      </c>
      <c r="N344" s="2">
        <v>44389</v>
      </c>
      <c r="O344" s="3" t="s">
        <v>509</v>
      </c>
      <c r="P344" s="3" t="s">
        <v>488</v>
      </c>
      <c r="R344" s="3" t="s">
        <v>489</v>
      </c>
    </row>
    <row r="345" spans="1:18" s="3" customFormat="1" ht="12.75" outlineLevel="2" x14ac:dyDescent="0.2">
      <c r="A345" s="1">
        <v>2021</v>
      </c>
      <c r="B345" s="1">
        <v>4644</v>
      </c>
      <c r="C345" s="2">
        <v>44391</v>
      </c>
      <c r="D345" s="3" t="s">
        <v>123</v>
      </c>
      <c r="E345" s="4">
        <v>167.41</v>
      </c>
      <c r="F345" s="3" t="s">
        <v>381</v>
      </c>
      <c r="G345" s="3" t="s">
        <v>16</v>
      </c>
      <c r="H345" s="3" t="s">
        <v>19</v>
      </c>
      <c r="I345" s="3" t="s">
        <v>382</v>
      </c>
      <c r="J345" s="1">
        <v>1665</v>
      </c>
      <c r="K345" s="1">
        <v>2020</v>
      </c>
      <c r="L345" s="1">
        <v>4</v>
      </c>
      <c r="M345" s="1">
        <v>773</v>
      </c>
      <c r="N345" s="2">
        <v>44389</v>
      </c>
      <c r="O345" s="3" t="s">
        <v>509</v>
      </c>
      <c r="P345" s="3" t="s">
        <v>488</v>
      </c>
      <c r="R345" s="3" t="s">
        <v>489</v>
      </c>
    </row>
    <row r="346" spans="1:18" s="3" customFormat="1" ht="12.75" outlineLevel="1" x14ac:dyDescent="0.2">
      <c r="A346" s="1"/>
      <c r="B346" s="1"/>
      <c r="C346" s="2"/>
      <c r="E346" s="4">
        <f>SUBTOTAL(9,E343:E345)</f>
        <v>2325</v>
      </c>
      <c r="F346" s="5" t="s">
        <v>383</v>
      </c>
      <c r="J346" s="1"/>
      <c r="K346" s="1"/>
      <c r="L346" s="1"/>
      <c r="M346" s="1"/>
      <c r="N346" s="2"/>
    </row>
    <row r="347" spans="1:18" s="3" customFormat="1" ht="12.75" outlineLevel="2" x14ac:dyDescent="0.2">
      <c r="A347" s="1">
        <v>2021</v>
      </c>
      <c r="B347" s="1">
        <v>5001</v>
      </c>
      <c r="C347" s="2">
        <v>44406</v>
      </c>
      <c r="D347" s="3" t="s">
        <v>384</v>
      </c>
      <c r="E347" s="4">
        <v>1200</v>
      </c>
      <c r="F347" s="3" t="s">
        <v>385</v>
      </c>
      <c r="G347" s="3" t="s">
        <v>16</v>
      </c>
      <c r="H347" s="3" t="s">
        <v>19</v>
      </c>
      <c r="I347" s="3" t="s">
        <v>20</v>
      </c>
      <c r="J347" s="1">
        <v>489</v>
      </c>
      <c r="K347" s="1">
        <v>2021</v>
      </c>
      <c r="L347" s="3" t="s">
        <v>19</v>
      </c>
      <c r="M347" s="3" t="s">
        <v>19</v>
      </c>
      <c r="N347" s="3" t="s">
        <v>19</v>
      </c>
      <c r="O347" s="3" t="s">
        <v>504</v>
      </c>
      <c r="P347" s="3" t="s">
        <v>488</v>
      </c>
      <c r="R347" s="3" t="s">
        <v>489</v>
      </c>
    </row>
    <row r="348" spans="1:18" s="3" customFormat="1" ht="12.75" outlineLevel="1" x14ac:dyDescent="0.2">
      <c r="A348" s="1"/>
      <c r="B348" s="1"/>
      <c r="C348" s="2"/>
      <c r="E348" s="4">
        <f>SUBTOTAL(9,E347:E347)</f>
        <v>1200</v>
      </c>
      <c r="F348" s="5" t="s">
        <v>386</v>
      </c>
      <c r="J348" s="1"/>
      <c r="K348" s="1"/>
    </row>
    <row r="349" spans="1:18" s="3" customFormat="1" ht="12.75" outlineLevel="2" x14ac:dyDescent="0.2">
      <c r="A349" s="1">
        <v>2021</v>
      </c>
      <c r="B349" s="1">
        <v>4620</v>
      </c>
      <c r="C349" s="2">
        <v>44391</v>
      </c>
      <c r="D349" s="3" t="s">
        <v>123</v>
      </c>
      <c r="E349" s="4">
        <v>2585</v>
      </c>
      <c r="F349" s="3" t="s">
        <v>387</v>
      </c>
      <c r="G349" s="3" t="s">
        <v>16</v>
      </c>
      <c r="H349" s="3" t="s">
        <v>19</v>
      </c>
      <c r="I349" s="3" t="s">
        <v>54</v>
      </c>
      <c r="J349" s="1">
        <v>1069</v>
      </c>
      <c r="K349" s="1">
        <v>2021</v>
      </c>
      <c r="L349" s="1">
        <v>4</v>
      </c>
      <c r="M349" s="1">
        <v>773</v>
      </c>
      <c r="N349" s="2">
        <v>44389</v>
      </c>
      <c r="O349" s="3" t="s">
        <v>509</v>
      </c>
      <c r="P349" s="3" t="s">
        <v>488</v>
      </c>
      <c r="R349" s="3" t="s">
        <v>489</v>
      </c>
    </row>
    <row r="350" spans="1:18" s="3" customFormat="1" ht="12.75" outlineLevel="1" x14ac:dyDescent="0.2">
      <c r="A350" s="1"/>
      <c r="B350" s="1"/>
      <c r="C350" s="2"/>
      <c r="E350" s="4">
        <f>SUBTOTAL(9,E349:E349)</f>
        <v>2585</v>
      </c>
      <c r="F350" s="5" t="s">
        <v>388</v>
      </c>
      <c r="J350" s="1"/>
      <c r="K350" s="1"/>
      <c r="L350" s="1"/>
      <c r="M350" s="1"/>
      <c r="N350" s="2"/>
    </row>
    <row r="351" spans="1:18" s="3" customFormat="1" ht="12.75" outlineLevel="2" x14ac:dyDescent="0.2">
      <c r="A351" s="1">
        <v>2021</v>
      </c>
      <c r="B351" s="1">
        <v>4633</v>
      </c>
      <c r="C351" s="2">
        <v>44391</v>
      </c>
      <c r="D351" s="3" t="s">
        <v>123</v>
      </c>
      <c r="E351" s="4">
        <v>3000</v>
      </c>
      <c r="F351" s="3" t="s">
        <v>387</v>
      </c>
      <c r="G351" s="3" t="s">
        <v>16</v>
      </c>
      <c r="H351" s="3" t="s">
        <v>19</v>
      </c>
      <c r="I351" s="3" t="s">
        <v>54</v>
      </c>
      <c r="J351" s="1">
        <v>1069</v>
      </c>
      <c r="K351" s="1">
        <v>2021</v>
      </c>
      <c r="L351" s="1">
        <v>4</v>
      </c>
      <c r="M351" s="1">
        <v>773</v>
      </c>
      <c r="N351" s="2">
        <v>44389</v>
      </c>
      <c r="O351" s="3" t="s">
        <v>509</v>
      </c>
      <c r="P351" s="3" t="s">
        <v>488</v>
      </c>
      <c r="R351" s="3" t="s">
        <v>489</v>
      </c>
    </row>
    <row r="352" spans="1:18" s="3" customFormat="1" ht="12.75" outlineLevel="1" x14ac:dyDescent="0.2">
      <c r="A352" s="1"/>
      <c r="B352" s="1"/>
      <c r="C352" s="2"/>
      <c r="E352" s="4">
        <f>SUBTOTAL(9,E351:E351)</f>
        <v>3000</v>
      </c>
      <c r="F352" s="5" t="s">
        <v>388</v>
      </c>
      <c r="J352" s="1"/>
      <c r="K352" s="1"/>
      <c r="L352" s="1"/>
      <c r="M352" s="1"/>
      <c r="N352" s="2"/>
    </row>
    <row r="353" spans="1:18" s="3" customFormat="1" ht="12.75" outlineLevel="2" x14ac:dyDescent="0.2">
      <c r="A353" s="1">
        <v>2021</v>
      </c>
      <c r="B353" s="1">
        <v>5760</v>
      </c>
      <c r="C353" s="2">
        <v>44442</v>
      </c>
      <c r="D353" s="3" t="s">
        <v>206</v>
      </c>
      <c r="E353" s="4">
        <v>432.16</v>
      </c>
      <c r="F353" s="3" t="s">
        <v>387</v>
      </c>
      <c r="G353" s="3" t="s">
        <v>16</v>
      </c>
      <c r="H353" s="3" t="s">
        <v>19</v>
      </c>
      <c r="I353" s="3" t="s">
        <v>208</v>
      </c>
      <c r="J353" s="1">
        <v>1253</v>
      </c>
      <c r="K353" s="1">
        <v>2021</v>
      </c>
      <c r="L353" s="1">
        <v>4</v>
      </c>
      <c r="M353" s="1">
        <v>1001</v>
      </c>
      <c r="N353" s="2">
        <v>44439</v>
      </c>
      <c r="O353" s="3" t="s">
        <v>509</v>
      </c>
      <c r="P353" s="3" t="s">
        <v>488</v>
      </c>
      <c r="R353" s="3" t="s">
        <v>497</v>
      </c>
    </row>
    <row r="354" spans="1:18" s="3" customFormat="1" ht="12.75" outlineLevel="2" x14ac:dyDescent="0.2">
      <c r="A354" s="1">
        <v>2021</v>
      </c>
      <c r="B354" s="1">
        <v>4661</v>
      </c>
      <c r="C354" s="2">
        <v>44391</v>
      </c>
      <c r="D354" s="3" t="s">
        <v>123</v>
      </c>
      <c r="E354" s="4">
        <v>1802.41</v>
      </c>
      <c r="F354" s="3" t="s">
        <v>387</v>
      </c>
      <c r="G354" s="3" t="s">
        <v>16</v>
      </c>
      <c r="H354" s="3" t="s">
        <v>19</v>
      </c>
      <c r="I354" s="3" t="s">
        <v>135</v>
      </c>
      <c r="J354" s="1">
        <v>1553</v>
      </c>
      <c r="K354" s="1">
        <v>2020</v>
      </c>
      <c r="L354" s="1">
        <v>4</v>
      </c>
      <c r="M354" s="1">
        <v>773</v>
      </c>
      <c r="N354" s="2">
        <v>44389</v>
      </c>
      <c r="P354" s="3" t="s">
        <v>488</v>
      </c>
      <c r="R354" s="3" t="s">
        <v>489</v>
      </c>
    </row>
    <row r="355" spans="1:18" s="3" customFormat="1" ht="12.75" outlineLevel="2" x14ac:dyDescent="0.2">
      <c r="A355" s="1">
        <v>2021</v>
      </c>
      <c r="B355" s="1">
        <v>4643</v>
      </c>
      <c r="C355" s="2">
        <v>44391</v>
      </c>
      <c r="D355" s="3" t="s">
        <v>123</v>
      </c>
      <c r="E355" s="4">
        <v>34.590000000000003</v>
      </c>
      <c r="F355" s="3" t="s">
        <v>387</v>
      </c>
      <c r="G355" s="3" t="s">
        <v>16</v>
      </c>
      <c r="H355" s="3" t="s">
        <v>19</v>
      </c>
      <c r="I355" s="3" t="s">
        <v>125</v>
      </c>
      <c r="J355" s="1">
        <v>1390</v>
      </c>
      <c r="K355" s="1">
        <v>2020</v>
      </c>
      <c r="L355" s="1">
        <v>4</v>
      </c>
      <c r="M355" s="1">
        <v>773</v>
      </c>
      <c r="N355" s="2">
        <v>44389</v>
      </c>
      <c r="O355" s="3" t="s">
        <v>509</v>
      </c>
      <c r="P355" s="3" t="s">
        <v>488</v>
      </c>
      <c r="R355" s="3" t="s">
        <v>489</v>
      </c>
    </row>
    <row r="356" spans="1:18" s="3" customFormat="1" ht="12.75" outlineLevel="2" x14ac:dyDescent="0.2">
      <c r="A356" s="1">
        <v>2021</v>
      </c>
      <c r="B356" s="1">
        <v>2381</v>
      </c>
      <c r="C356" s="2">
        <v>44292</v>
      </c>
      <c r="D356" s="3" t="s">
        <v>209</v>
      </c>
      <c r="E356" s="4">
        <v>196.14</v>
      </c>
      <c r="F356" s="3" t="s">
        <v>387</v>
      </c>
      <c r="G356" s="3" t="s">
        <v>16</v>
      </c>
      <c r="H356" s="3" t="s">
        <v>19</v>
      </c>
      <c r="I356" s="3" t="s">
        <v>210</v>
      </c>
      <c r="J356" s="1">
        <v>1692</v>
      </c>
      <c r="K356" s="1">
        <v>2020</v>
      </c>
      <c r="L356" s="1">
        <v>4</v>
      </c>
      <c r="M356" s="1">
        <v>152</v>
      </c>
      <c r="N356" s="2">
        <v>44252</v>
      </c>
      <c r="O356" s="3" t="s">
        <v>509</v>
      </c>
      <c r="P356" s="3" t="s">
        <v>488</v>
      </c>
      <c r="R356" s="3" t="s">
        <v>497</v>
      </c>
    </row>
    <row r="357" spans="1:18" s="3" customFormat="1" ht="12.75" outlineLevel="1" x14ac:dyDescent="0.2">
      <c r="A357" s="1"/>
      <c r="B357" s="1"/>
      <c r="C357" s="2"/>
      <c r="E357" s="4">
        <f>SUBTOTAL(9,E353:E356)</f>
        <v>2465.3000000000002</v>
      </c>
      <c r="F357" s="5" t="s">
        <v>388</v>
      </c>
      <c r="J357" s="1"/>
      <c r="K357" s="1"/>
      <c r="L357" s="1"/>
      <c r="M357" s="1"/>
      <c r="N357" s="2"/>
    </row>
    <row r="358" spans="1:18" s="3" customFormat="1" ht="12.75" outlineLevel="2" x14ac:dyDescent="0.2">
      <c r="A358" s="1">
        <v>2021</v>
      </c>
      <c r="B358" s="1">
        <v>4653</v>
      </c>
      <c r="C358" s="2">
        <v>44391</v>
      </c>
      <c r="D358" s="3" t="s">
        <v>123</v>
      </c>
      <c r="E358" s="4">
        <v>1268</v>
      </c>
      <c r="F358" s="3" t="s">
        <v>373</v>
      </c>
      <c r="G358" s="3" t="s">
        <v>16</v>
      </c>
      <c r="H358" s="3" t="s">
        <v>19</v>
      </c>
      <c r="I358" s="3" t="s">
        <v>125</v>
      </c>
      <c r="J358" s="1">
        <v>1390</v>
      </c>
      <c r="K358" s="1">
        <v>2020</v>
      </c>
      <c r="L358" s="1">
        <v>4</v>
      </c>
      <c r="M358" s="1">
        <v>773</v>
      </c>
      <c r="N358" s="2">
        <v>44389</v>
      </c>
      <c r="O358" s="3" t="s">
        <v>509</v>
      </c>
      <c r="P358" s="3" t="s">
        <v>488</v>
      </c>
      <c r="R358" s="3" t="s">
        <v>489</v>
      </c>
    </row>
    <row r="359" spans="1:18" s="3" customFormat="1" ht="12.75" outlineLevel="1" x14ac:dyDescent="0.2">
      <c r="A359" s="1"/>
      <c r="B359" s="1"/>
      <c r="C359" s="2"/>
      <c r="E359" s="4">
        <f>SUBTOTAL(9,E358:E358)</f>
        <v>1268</v>
      </c>
      <c r="F359" s="5" t="s">
        <v>374</v>
      </c>
      <c r="J359" s="1"/>
      <c r="K359" s="1"/>
      <c r="L359" s="1"/>
      <c r="M359" s="1"/>
      <c r="N359" s="2"/>
    </row>
    <row r="360" spans="1:18" s="3" customFormat="1" ht="12.75" outlineLevel="2" x14ac:dyDescent="0.2">
      <c r="A360" s="1">
        <v>2021</v>
      </c>
      <c r="B360" s="1">
        <v>5599</v>
      </c>
      <c r="C360" s="2">
        <v>44442</v>
      </c>
      <c r="D360" s="3" t="s">
        <v>354</v>
      </c>
      <c r="E360" s="4">
        <v>16438.099999999999</v>
      </c>
      <c r="F360" s="3" t="s">
        <v>389</v>
      </c>
      <c r="G360" s="3" t="s">
        <v>390</v>
      </c>
      <c r="H360" s="3" t="s">
        <v>390</v>
      </c>
      <c r="I360" s="3" t="s">
        <v>357</v>
      </c>
      <c r="J360" s="1">
        <v>1218</v>
      </c>
      <c r="K360" s="1">
        <v>2021</v>
      </c>
      <c r="L360" s="1">
        <v>4</v>
      </c>
      <c r="M360" s="1">
        <v>995</v>
      </c>
      <c r="N360" s="2">
        <v>44439</v>
      </c>
      <c r="O360" s="3" t="s">
        <v>515</v>
      </c>
      <c r="P360" s="3" t="s">
        <v>488</v>
      </c>
      <c r="R360" s="3" t="s">
        <v>497</v>
      </c>
    </row>
    <row r="361" spans="1:18" s="3" customFormat="1" ht="12.75" outlineLevel="2" x14ac:dyDescent="0.2">
      <c r="A361" s="1">
        <v>2021</v>
      </c>
      <c r="B361" s="1">
        <v>5404</v>
      </c>
      <c r="C361" s="2">
        <v>44428</v>
      </c>
      <c r="D361" s="3" t="s">
        <v>358</v>
      </c>
      <c r="E361" s="4">
        <v>4183.42</v>
      </c>
      <c r="F361" s="3" t="s">
        <v>389</v>
      </c>
      <c r="G361" s="3" t="s">
        <v>390</v>
      </c>
      <c r="H361" s="3" t="s">
        <v>390</v>
      </c>
      <c r="I361" s="3" t="s">
        <v>359</v>
      </c>
      <c r="J361" s="1">
        <v>1693</v>
      </c>
      <c r="K361" s="1">
        <v>2020</v>
      </c>
      <c r="L361" s="1">
        <v>4</v>
      </c>
      <c r="M361" s="1">
        <v>850</v>
      </c>
      <c r="N361" s="2">
        <v>44403</v>
      </c>
      <c r="O361" s="3" t="s">
        <v>515</v>
      </c>
      <c r="P361" s="3" t="s">
        <v>488</v>
      </c>
      <c r="R361" s="3" t="s">
        <v>497</v>
      </c>
    </row>
    <row r="362" spans="1:18" s="3" customFormat="1" ht="12.75" outlineLevel="2" x14ac:dyDescent="0.2">
      <c r="A362" s="1">
        <v>2021</v>
      </c>
      <c r="B362" s="1">
        <v>684</v>
      </c>
      <c r="C362" s="2">
        <v>44231</v>
      </c>
      <c r="D362" s="3" t="s">
        <v>360</v>
      </c>
      <c r="E362" s="4">
        <v>18224.849999999999</v>
      </c>
      <c r="F362" s="3" t="s">
        <v>389</v>
      </c>
      <c r="G362" s="3" t="s">
        <v>390</v>
      </c>
      <c r="H362" s="3" t="s">
        <v>390</v>
      </c>
      <c r="I362" s="3" t="s">
        <v>361</v>
      </c>
      <c r="J362" s="1">
        <v>1523</v>
      </c>
      <c r="K362" s="1">
        <v>2020</v>
      </c>
      <c r="L362" s="1">
        <v>4</v>
      </c>
      <c r="M362" s="1">
        <v>1224</v>
      </c>
      <c r="N362" s="2">
        <v>44194</v>
      </c>
      <c r="O362" s="3" t="s">
        <v>515</v>
      </c>
      <c r="P362" s="3" t="s">
        <v>488</v>
      </c>
      <c r="R362" s="3" t="s">
        <v>497</v>
      </c>
    </row>
    <row r="363" spans="1:18" s="3" customFormat="1" ht="12.75" outlineLevel="2" x14ac:dyDescent="0.2">
      <c r="A363" s="1">
        <v>2021</v>
      </c>
      <c r="B363" s="1">
        <v>569</v>
      </c>
      <c r="C363" s="2">
        <v>44225</v>
      </c>
      <c r="D363" s="3" t="s">
        <v>362</v>
      </c>
      <c r="E363" s="4">
        <v>8633.25</v>
      </c>
      <c r="F363" s="3" t="s">
        <v>389</v>
      </c>
      <c r="G363" s="3" t="s">
        <v>390</v>
      </c>
      <c r="H363" s="3" t="s">
        <v>390</v>
      </c>
      <c r="I363" s="3" t="s">
        <v>363</v>
      </c>
      <c r="J363" s="1">
        <v>932</v>
      </c>
      <c r="K363" s="1">
        <v>2020</v>
      </c>
      <c r="L363" s="1">
        <v>4</v>
      </c>
      <c r="M363" s="1">
        <v>1173</v>
      </c>
      <c r="N363" s="2">
        <v>44188</v>
      </c>
      <c r="O363" s="3" t="s">
        <v>515</v>
      </c>
      <c r="P363" s="3" t="s">
        <v>488</v>
      </c>
      <c r="R363" s="3" t="s">
        <v>497</v>
      </c>
    </row>
    <row r="364" spans="1:18" s="3" customFormat="1" ht="12.75" outlineLevel="1" x14ac:dyDescent="0.2">
      <c r="A364" s="1"/>
      <c r="B364" s="1"/>
      <c r="C364" s="2"/>
      <c r="E364" s="4">
        <f>SUBTOTAL(9,E360:E363)</f>
        <v>47479.619999999995</v>
      </c>
      <c r="F364" s="5" t="s">
        <v>391</v>
      </c>
      <c r="J364" s="1"/>
      <c r="K364" s="1"/>
      <c r="L364" s="1"/>
      <c r="M364" s="1"/>
      <c r="N364" s="2"/>
    </row>
    <row r="365" spans="1:18" s="3" customFormat="1" ht="12.75" outlineLevel="2" x14ac:dyDescent="0.2">
      <c r="A365" s="1">
        <v>2021</v>
      </c>
      <c r="B365" s="1">
        <v>4604</v>
      </c>
      <c r="C365" s="2">
        <v>44391</v>
      </c>
      <c r="D365" s="3" t="s">
        <v>123</v>
      </c>
      <c r="E365" s="4">
        <v>1840</v>
      </c>
      <c r="F365" s="3" t="s">
        <v>379</v>
      </c>
      <c r="G365" s="3" t="s">
        <v>16</v>
      </c>
      <c r="H365" s="3" t="s">
        <v>19</v>
      </c>
      <c r="I365" s="3" t="s">
        <v>54</v>
      </c>
      <c r="J365" s="1">
        <v>1069</v>
      </c>
      <c r="K365" s="1">
        <v>2021</v>
      </c>
      <c r="L365" s="1">
        <v>4</v>
      </c>
      <c r="M365" s="1">
        <v>773</v>
      </c>
      <c r="N365" s="2">
        <v>44389</v>
      </c>
      <c r="O365" s="3" t="s">
        <v>509</v>
      </c>
      <c r="P365" s="3" t="s">
        <v>488</v>
      </c>
      <c r="R365" s="3" t="s">
        <v>489</v>
      </c>
    </row>
    <row r="366" spans="1:18" s="3" customFormat="1" ht="12.75" outlineLevel="1" x14ac:dyDescent="0.2">
      <c r="A366" s="1"/>
      <c r="B366" s="1"/>
      <c r="C366" s="2"/>
      <c r="E366" s="4">
        <f>SUBTOTAL(9,E365:E365)</f>
        <v>1840</v>
      </c>
      <c r="F366" s="5" t="s">
        <v>392</v>
      </c>
      <c r="J366" s="1"/>
      <c r="K366" s="1"/>
      <c r="L366" s="1"/>
      <c r="M366" s="1"/>
      <c r="N366" s="2"/>
    </row>
    <row r="367" spans="1:18" s="3" customFormat="1" ht="12.75" outlineLevel="2" x14ac:dyDescent="0.2">
      <c r="A367" s="1">
        <v>2021</v>
      </c>
      <c r="B367" s="1">
        <v>4607</v>
      </c>
      <c r="C367" s="2">
        <v>44391</v>
      </c>
      <c r="D367" s="3" t="s">
        <v>123</v>
      </c>
      <c r="E367" s="4">
        <v>2055</v>
      </c>
      <c r="F367" s="3" t="s">
        <v>393</v>
      </c>
      <c r="G367" s="3" t="s">
        <v>16</v>
      </c>
      <c r="H367" s="3" t="s">
        <v>19</v>
      </c>
      <c r="I367" s="3" t="s">
        <v>54</v>
      </c>
      <c r="J367" s="1">
        <v>1069</v>
      </c>
      <c r="K367" s="1">
        <v>2021</v>
      </c>
      <c r="L367" s="1">
        <v>4</v>
      </c>
      <c r="M367" s="1">
        <v>773</v>
      </c>
      <c r="N367" s="2">
        <v>44389</v>
      </c>
      <c r="O367" s="3" t="s">
        <v>509</v>
      </c>
      <c r="P367" s="3" t="s">
        <v>488</v>
      </c>
      <c r="R367" s="3" t="s">
        <v>489</v>
      </c>
    </row>
    <row r="368" spans="1:18" s="3" customFormat="1" ht="12.75" outlineLevel="1" x14ac:dyDescent="0.2">
      <c r="A368" s="1"/>
      <c r="B368" s="1"/>
      <c r="C368" s="2"/>
      <c r="E368" s="4">
        <f>SUBTOTAL(9,E367:E367)</f>
        <v>2055</v>
      </c>
      <c r="F368" s="5" t="s">
        <v>394</v>
      </c>
      <c r="J368" s="1"/>
      <c r="K368" s="1"/>
      <c r="L368" s="1"/>
      <c r="M368" s="1"/>
      <c r="N368" s="2"/>
    </row>
    <row r="369" spans="1:18" s="3" customFormat="1" ht="12.75" outlineLevel="2" x14ac:dyDescent="0.2">
      <c r="A369" s="1">
        <v>2021</v>
      </c>
      <c r="B369" s="1">
        <v>4623</v>
      </c>
      <c r="C369" s="2">
        <v>44391</v>
      </c>
      <c r="D369" s="3" t="s">
        <v>123</v>
      </c>
      <c r="E369" s="4">
        <v>2820</v>
      </c>
      <c r="F369" s="3" t="s">
        <v>393</v>
      </c>
      <c r="G369" s="3" t="s">
        <v>16</v>
      </c>
      <c r="H369" s="3" t="s">
        <v>19</v>
      </c>
      <c r="I369" s="3" t="s">
        <v>54</v>
      </c>
      <c r="J369" s="1">
        <v>1069</v>
      </c>
      <c r="K369" s="1">
        <v>2021</v>
      </c>
      <c r="L369" s="1">
        <v>4</v>
      </c>
      <c r="M369" s="1">
        <v>773</v>
      </c>
      <c r="N369" s="2">
        <v>44389</v>
      </c>
      <c r="O369" s="3" t="s">
        <v>509</v>
      </c>
      <c r="P369" s="3" t="s">
        <v>488</v>
      </c>
      <c r="R369" s="3" t="s">
        <v>489</v>
      </c>
    </row>
    <row r="370" spans="1:18" s="3" customFormat="1" ht="12.75" outlineLevel="1" x14ac:dyDescent="0.2">
      <c r="A370" s="1"/>
      <c r="B370" s="1"/>
      <c r="C370" s="2"/>
      <c r="E370" s="4">
        <f>SUBTOTAL(9,E369:E369)</f>
        <v>2820</v>
      </c>
      <c r="F370" s="5" t="s">
        <v>394</v>
      </c>
      <c r="J370" s="1"/>
      <c r="K370" s="1"/>
      <c r="L370" s="1"/>
      <c r="M370" s="1"/>
      <c r="N370" s="2"/>
    </row>
    <row r="371" spans="1:18" s="3" customFormat="1" ht="12.75" outlineLevel="2" x14ac:dyDescent="0.2">
      <c r="A371" s="1">
        <v>2021</v>
      </c>
      <c r="B371" s="1">
        <v>5051</v>
      </c>
      <c r="C371" s="2">
        <v>44411</v>
      </c>
      <c r="D371" s="3" t="s">
        <v>80</v>
      </c>
      <c r="E371" s="4">
        <v>3162.07</v>
      </c>
      <c r="F371" s="3" t="s">
        <v>395</v>
      </c>
      <c r="G371" s="3" t="s">
        <v>396</v>
      </c>
      <c r="H371" s="3" t="s">
        <v>397</v>
      </c>
      <c r="I371" s="3" t="s">
        <v>32</v>
      </c>
      <c r="J371" s="1">
        <v>740</v>
      </c>
      <c r="K371" s="1">
        <v>2021</v>
      </c>
      <c r="L371" s="1">
        <v>4</v>
      </c>
      <c r="M371" s="1">
        <v>797</v>
      </c>
      <c r="N371" s="2">
        <v>44396</v>
      </c>
      <c r="O371" s="3" t="s">
        <v>505</v>
      </c>
      <c r="P371" s="3" t="s">
        <v>491</v>
      </c>
      <c r="R371" s="3" t="s">
        <v>495</v>
      </c>
    </row>
    <row r="372" spans="1:18" s="3" customFormat="1" ht="12.75" outlineLevel="2" x14ac:dyDescent="0.2">
      <c r="A372" s="1">
        <v>2021</v>
      </c>
      <c r="B372" s="1">
        <v>5034</v>
      </c>
      <c r="C372" s="2">
        <v>44411</v>
      </c>
      <c r="D372" s="3" t="s">
        <v>33</v>
      </c>
      <c r="E372" s="4">
        <v>459.62</v>
      </c>
      <c r="F372" s="3" t="s">
        <v>395</v>
      </c>
      <c r="G372" s="3" t="s">
        <v>396</v>
      </c>
      <c r="H372" s="3" t="s">
        <v>397</v>
      </c>
      <c r="I372" s="3" t="s">
        <v>32</v>
      </c>
      <c r="J372" s="1">
        <v>743</v>
      </c>
      <c r="K372" s="1">
        <v>2021</v>
      </c>
      <c r="L372" s="1">
        <v>4</v>
      </c>
      <c r="M372" s="1">
        <v>798</v>
      </c>
      <c r="N372" s="2">
        <v>44396</v>
      </c>
      <c r="O372" s="3" t="s">
        <v>505</v>
      </c>
      <c r="P372" s="3" t="s">
        <v>491</v>
      </c>
      <c r="R372" s="3" t="s">
        <v>495</v>
      </c>
    </row>
    <row r="373" spans="1:18" s="3" customFormat="1" ht="12.75" outlineLevel="1" x14ac:dyDescent="0.2">
      <c r="A373" s="1"/>
      <c r="B373" s="1"/>
      <c r="C373" s="2"/>
      <c r="E373" s="4">
        <f>SUBTOTAL(9,E371:E372)</f>
        <v>3621.69</v>
      </c>
      <c r="F373" s="5" t="s">
        <v>398</v>
      </c>
      <c r="J373" s="1"/>
      <c r="K373" s="1"/>
      <c r="L373" s="1"/>
      <c r="M373" s="1"/>
      <c r="N373" s="2"/>
    </row>
    <row r="374" spans="1:18" s="3" customFormat="1" ht="12.75" outlineLevel="2" x14ac:dyDescent="0.2">
      <c r="A374" s="1">
        <v>2021</v>
      </c>
      <c r="B374" s="1">
        <v>4664</v>
      </c>
      <c r="C374" s="2">
        <v>44391</v>
      </c>
      <c r="D374" s="3" t="s">
        <v>123</v>
      </c>
      <c r="E374" s="4">
        <v>2202</v>
      </c>
      <c r="F374" s="3" t="s">
        <v>399</v>
      </c>
      <c r="G374" s="3" t="s">
        <v>16</v>
      </c>
      <c r="H374" s="3" t="s">
        <v>19</v>
      </c>
      <c r="I374" s="3" t="s">
        <v>135</v>
      </c>
      <c r="J374" s="1">
        <v>1553</v>
      </c>
      <c r="K374" s="1">
        <v>2020</v>
      </c>
      <c r="L374" s="1">
        <v>4</v>
      </c>
      <c r="M374" s="1">
        <v>773</v>
      </c>
      <c r="N374" s="2">
        <v>44389</v>
      </c>
      <c r="O374" s="3" t="s">
        <v>509</v>
      </c>
      <c r="P374" s="3" t="s">
        <v>488</v>
      </c>
      <c r="R374" s="3" t="s">
        <v>489</v>
      </c>
    </row>
    <row r="375" spans="1:18" s="3" customFormat="1" ht="12.75" outlineLevel="1" x14ac:dyDescent="0.2">
      <c r="A375" s="1"/>
      <c r="B375" s="1"/>
      <c r="C375" s="2"/>
      <c r="E375" s="4">
        <f>SUBTOTAL(9,E374:E374)</f>
        <v>2202</v>
      </c>
      <c r="F375" s="5" t="s">
        <v>400</v>
      </c>
      <c r="J375" s="1"/>
      <c r="K375" s="1"/>
      <c r="L375" s="1"/>
      <c r="M375" s="1"/>
      <c r="N375" s="2"/>
    </row>
    <row r="376" spans="1:18" s="3" customFormat="1" ht="12.75" outlineLevel="2" x14ac:dyDescent="0.2">
      <c r="A376" s="1">
        <v>2021</v>
      </c>
      <c r="B376" s="1">
        <v>4614</v>
      </c>
      <c r="C376" s="2">
        <v>44391</v>
      </c>
      <c r="D376" s="3" t="s">
        <v>123</v>
      </c>
      <c r="E376" s="4">
        <v>2326</v>
      </c>
      <c r="F376" s="3" t="s">
        <v>381</v>
      </c>
      <c r="G376" s="3" t="s">
        <v>16</v>
      </c>
      <c r="H376" s="3" t="s">
        <v>19</v>
      </c>
      <c r="I376" s="3" t="s">
        <v>54</v>
      </c>
      <c r="J376" s="1">
        <v>1069</v>
      </c>
      <c r="K376" s="1">
        <v>2021</v>
      </c>
      <c r="L376" s="1">
        <v>4</v>
      </c>
      <c r="M376" s="1">
        <v>773</v>
      </c>
      <c r="N376" s="2">
        <v>44389</v>
      </c>
      <c r="O376" s="3" t="s">
        <v>509</v>
      </c>
      <c r="P376" s="3" t="s">
        <v>488</v>
      </c>
      <c r="R376" s="3" t="s">
        <v>489</v>
      </c>
    </row>
    <row r="377" spans="1:18" s="3" customFormat="1" ht="12.75" outlineLevel="1" x14ac:dyDescent="0.2">
      <c r="A377" s="1"/>
      <c r="B377" s="1"/>
      <c r="C377" s="2"/>
      <c r="E377" s="4">
        <f>SUBTOTAL(9,E376:E376)</f>
        <v>2326</v>
      </c>
      <c r="F377" s="5" t="s">
        <v>383</v>
      </c>
      <c r="J377" s="1"/>
      <c r="K377" s="1"/>
      <c r="L377" s="1"/>
      <c r="M377" s="1"/>
      <c r="N377" s="2"/>
    </row>
    <row r="378" spans="1:18" s="3" customFormat="1" ht="12.75" outlineLevel="2" x14ac:dyDescent="0.2">
      <c r="A378" s="1">
        <v>2021</v>
      </c>
      <c r="B378" s="1">
        <v>5039</v>
      </c>
      <c r="C378" s="2">
        <v>44411</v>
      </c>
      <c r="D378" s="3" t="s">
        <v>33</v>
      </c>
      <c r="E378" s="4">
        <v>2188.66</v>
      </c>
      <c r="F378" s="3" t="s">
        <v>401</v>
      </c>
      <c r="G378" s="3" t="s">
        <v>402</v>
      </c>
      <c r="H378" s="3" t="s">
        <v>403</v>
      </c>
      <c r="I378" s="3" t="s">
        <v>32</v>
      </c>
      <c r="J378" s="1">
        <v>743</v>
      </c>
      <c r="K378" s="1">
        <v>2021</v>
      </c>
      <c r="L378" s="1">
        <v>4</v>
      </c>
      <c r="M378" s="1">
        <v>798</v>
      </c>
      <c r="N378" s="2">
        <v>44396</v>
      </c>
      <c r="O378" s="3" t="s">
        <v>505</v>
      </c>
      <c r="P378" s="3" t="s">
        <v>491</v>
      </c>
      <c r="R378" s="3" t="s">
        <v>495</v>
      </c>
    </row>
    <row r="379" spans="1:18" s="3" customFormat="1" ht="12.75" outlineLevel="2" x14ac:dyDescent="0.2">
      <c r="A379" s="1"/>
      <c r="B379" s="1"/>
      <c r="C379" s="2"/>
      <c r="E379" s="4">
        <v>2188.66</v>
      </c>
      <c r="F379" s="5" t="s">
        <v>404</v>
      </c>
      <c r="J379" s="1"/>
      <c r="K379" s="1"/>
      <c r="L379" s="1"/>
      <c r="M379" s="1"/>
      <c r="N379" s="2"/>
    </row>
    <row r="380" spans="1:18" s="3" customFormat="1" ht="12.75" outlineLevel="2" x14ac:dyDescent="0.2">
      <c r="A380" s="1">
        <v>2021</v>
      </c>
      <c r="B380" s="1">
        <v>4642</v>
      </c>
      <c r="C380" s="2">
        <v>44391</v>
      </c>
      <c r="D380" s="3" t="s">
        <v>123</v>
      </c>
      <c r="E380" s="4">
        <v>3000</v>
      </c>
      <c r="F380" s="3" t="s">
        <v>405</v>
      </c>
      <c r="G380" s="3" t="s">
        <v>16</v>
      </c>
      <c r="H380" s="3" t="s">
        <v>19</v>
      </c>
      <c r="I380" s="3" t="s">
        <v>54</v>
      </c>
      <c r="J380" s="1">
        <v>1069</v>
      </c>
      <c r="K380" s="1">
        <v>2021</v>
      </c>
      <c r="L380" s="1">
        <v>4</v>
      </c>
      <c r="M380" s="1">
        <v>773</v>
      </c>
      <c r="N380" s="2">
        <v>44389</v>
      </c>
      <c r="O380" s="3" t="s">
        <v>509</v>
      </c>
      <c r="P380" s="3" t="s">
        <v>488</v>
      </c>
      <c r="R380" s="3" t="s">
        <v>489</v>
      </c>
    </row>
    <row r="381" spans="1:18" s="3" customFormat="1" ht="12.75" outlineLevel="1" x14ac:dyDescent="0.2">
      <c r="A381" s="1"/>
      <c r="B381" s="1"/>
      <c r="C381" s="2"/>
      <c r="E381" s="4">
        <f>SUBTOTAL(9,E380:E380)</f>
        <v>3000</v>
      </c>
      <c r="F381" s="5" t="s">
        <v>406</v>
      </c>
      <c r="J381" s="1"/>
      <c r="K381" s="1"/>
      <c r="L381" s="1"/>
      <c r="M381" s="1"/>
      <c r="N381" s="2"/>
    </row>
    <row r="382" spans="1:18" s="3" customFormat="1" ht="12.75" outlineLevel="2" x14ac:dyDescent="0.2">
      <c r="A382" s="1">
        <v>2021</v>
      </c>
      <c r="B382" s="1">
        <v>5756</v>
      </c>
      <c r="C382" s="2">
        <v>44442</v>
      </c>
      <c r="D382" s="3" t="s">
        <v>206</v>
      </c>
      <c r="E382" s="4">
        <v>432.16</v>
      </c>
      <c r="F382" s="3" t="s">
        <v>407</v>
      </c>
      <c r="G382" s="3" t="s">
        <v>16</v>
      </c>
      <c r="I382" s="3" t="s">
        <v>208</v>
      </c>
      <c r="J382" s="1">
        <v>1253</v>
      </c>
      <c r="K382" s="1">
        <v>2021</v>
      </c>
      <c r="L382" s="1">
        <v>4</v>
      </c>
      <c r="M382" s="1">
        <v>1001</v>
      </c>
      <c r="N382" s="2">
        <v>44439</v>
      </c>
      <c r="O382" s="3" t="s">
        <v>509</v>
      </c>
      <c r="P382" s="3" t="s">
        <v>488</v>
      </c>
      <c r="R382" s="3" t="s">
        <v>497</v>
      </c>
    </row>
    <row r="383" spans="1:18" s="3" customFormat="1" ht="12.75" outlineLevel="2" x14ac:dyDescent="0.2">
      <c r="A383" s="1">
        <v>2021</v>
      </c>
      <c r="B383" s="1">
        <v>4676</v>
      </c>
      <c r="C383" s="2">
        <v>44391</v>
      </c>
      <c r="D383" s="3" t="s">
        <v>123</v>
      </c>
      <c r="E383" s="4">
        <v>3100</v>
      </c>
      <c r="F383" s="3" t="s">
        <v>407</v>
      </c>
      <c r="G383" s="3" t="s">
        <v>16</v>
      </c>
      <c r="H383" s="3" t="s">
        <v>19</v>
      </c>
      <c r="I383" s="3" t="s">
        <v>125</v>
      </c>
      <c r="J383" s="1">
        <v>1391</v>
      </c>
      <c r="K383" s="1">
        <v>2020</v>
      </c>
      <c r="L383" s="1">
        <v>4</v>
      </c>
      <c r="M383" s="1">
        <v>773</v>
      </c>
      <c r="N383" s="2">
        <v>44389</v>
      </c>
      <c r="O383" s="3" t="s">
        <v>509</v>
      </c>
      <c r="P383" s="3" t="s">
        <v>488</v>
      </c>
      <c r="R383" s="3" t="s">
        <v>489</v>
      </c>
    </row>
    <row r="384" spans="1:18" s="3" customFormat="1" ht="12.75" outlineLevel="2" x14ac:dyDescent="0.2">
      <c r="A384" s="1">
        <v>2021</v>
      </c>
      <c r="B384" s="1">
        <v>2202</v>
      </c>
      <c r="C384" s="2">
        <v>44292</v>
      </c>
      <c r="D384" s="3" t="s">
        <v>209</v>
      </c>
      <c r="E384" s="4">
        <v>130.76</v>
      </c>
      <c r="F384" s="3" t="s">
        <v>407</v>
      </c>
      <c r="G384" s="3" t="s">
        <v>16</v>
      </c>
      <c r="H384" s="3" t="s">
        <v>19</v>
      </c>
      <c r="I384" s="3" t="s">
        <v>210</v>
      </c>
      <c r="J384" s="1">
        <v>1692</v>
      </c>
      <c r="K384" s="1">
        <v>2020</v>
      </c>
      <c r="L384" s="1">
        <v>4</v>
      </c>
      <c r="M384" s="1">
        <v>152</v>
      </c>
      <c r="N384" s="2">
        <v>44252</v>
      </c>
      <c r="O384" s="3" t="s">
        <v>509</v>
      </c>
      <c r="P384" s="3" t="s">
        <v>488</v>
      </c>
      <c r="R384" s="3" t="s">
        <v>497</v>
      </c>
    </row>
    <row r="385" spans="1:18" s="3" customFormat="1" ht="12.75" outlineLevel="1" x14ac:dyDescent="0.2">
      <c r="A385" s="1"/>
      <c r="B385" s="1"/>
      <c r="C385" s="2"/>
      <c r="E385" s="4">
        <f>SUBTOTAL(9,E382:E384)</f>
        <v>3662.92</v>
      </c>
      <c r="F385" s="5" t="s">
        <v>408</v>
      </c>
      <c r="J385" s="1"/>
      <c r="K385" s="1"/>
      <c r="L385" s="1"/>
      <c r="M385" s="1"/>
      <c r="N385" s="2"/>
    </row>
    <row r="386" spans="1:18" s="3" customFormat="1" ht="12.75" outlineLevel="2" x14ac:dyDescent="0.2">
      <c r="A386" s="1">
        <v>2021</v>
      </c>
      <c r="B386" s="1">
        <v>464</v>
      </c>
      <c r="C386" s="2">
        <v>44218</v>
      </c>
      <c r="D386" s="3" t="s">
        <v>409</v>
      </c>
      <c r="E386" s="4">
        <v>1320</v>
      </c>
      <c r="F386" s="3" t="s">
        <v>410</v>
      </c>
      <c r="G386" s="3" t="s">
        <v>16</v>
      </c>
      <c r="H386" s="3" t="s">
        <v>19</v>
      </c>
      <c r="I386" s="3" t="s">
        <v>18</v>
      </c>
      <c r="J386" s="1">
        <v>486</v>
      </c>
      <c r="K386" s="1">
        <v>2021</v>
      </c>
      <c r="L386" s="3" t="s">
        <v>19</v>
      </c>
      <c r="M386" s="3" t="s">
        <v>19</v>
      </c>
      <c r="N386" s="3" t="s">
        <v>19</v>
      </c>
      <c r="O386" s="3" t="s">
        <v>504</v>
      </c>
      <c r="P386" s="3" t="s">
        <v>488</v>
      </c>
      <c r="R386" s="3" t="s">
        <v>489</v>
      </c>
    </row>
    <row r="387" spans="1:18" s="3" customFormat="1" ht="12.75" outlineLevel="2" x14ac:dyDescent="0.2">
      <c r="A387" s="1">
        <v>2021</v>
      </c>
      <c r="B387" s="1">
        <v>2004</v>
      </c>
      <c r="C387" s="2">
        <v>44277</v>
      </c>
      <c r="D387" s="3" t="s">
        <v>324</v>
      </c>
      <c r="E387" s="4">
        <v>65.37</v>
      </c>
      <c r="F387" s="3" t="s">
        <v>410</v>
      </c>
      <c r="G387" s="3" t="s">
        <v>16</v>
      </c>
      <c r="H387" s="3" t="s">
        <v>44</v>
      </c>
      <c r="I387" s="3" t="s">
        <v>51</v>
      </c>
      <c r="J387" s="1">
        <v>1641</v>
      </c>
      <c r="K387" s="1">
        <v>2020</v>
      </c>
      <c r="L387" s="3" t="s">
        <v>19</v>
      </c>
      <c r="M387" s="3" t="s">
        <v>19</v>
      </c>
      <c r="N387" s="3" t="s">
        <v>19</v>
      </c>
      <c r="O387" s="3" t="s">
        <v>504</v>
      </c>
      <c r="P387" s="3" t="s">
        <v>488</v>
      </c>
      <c r="R387" s="3" t="s">
        <v>489</v>
      </c>
    </row>
    <row r="388" spans="1:18" s="3" customFormat="1" ht="12.75" outlineLevel="2" x14ac:dyDescent="0.2">
      <c r="A388" s="1">
        <v>2021</v>
      </c>
      <c r="B388" s="1">
        <v>7695</v>
      </c>
      <c r="C388" s="2">
        <v>44518</v>
      </c>
      <c r="D388" s="3" t="s">
        <v>297</v>
      </c>
      <c r="E388" s="4">
        <v>48.53</v>
      </c>
      <c r="F388" s="3" t="s">
        <v>410</v>
      </c>
      <c r="G388" s="3" t="s">
        <v>16</v>
      </c>
      <c r="H388" s="3" t="s">
        <v>47</v>
      </c>
      <c r="I388" s="3" t="s">
        <v>48</v>
      </c>
      <c r="J388" s="1">
        <v>1117</v>
      </c>
      <c r="K388" s="1">
        <v>2021</v>
      </c>
      <c r="L388" s="3" t="s">
        <v>19</v>
      </c>
      <c r="M388" s="3" t="s">
        <v>19</v>
      </c>
      <c r="N388" s="3" t="s">
        <v>19</v>
      </c>
      <c r="O388" s="3" t="s">
        <v>504</v>
      </c>
      <c r="P388" s="3" t="s">
        <v>488</v>
      </c>
      <c r="R388" s="3" t="s">
        <v>489</v>
      </c>
    </row>
    <row r="389" spans="1:18" s="3" customFormat="1" ht="12.75" outlineLevel="2" x14ac:dyDescent="0.2">
      <c r="A389" s="1">
        <v>2021</v>
      </c>
      <c r="B389" s="1">
        <v>6323</v>
      </c>
      <c r="C389" s="2">
        <v>44467</v>
      </c>
      <c r="D389" s="3" t="s">
        <v>297</v>
      </c>
      <c r="E389" s="4">
        <v>100.52</v>
      </c>
      <c r="F389" s="3" t="s">
        <v>410</v>
      </c>
      <c r="G389" s="3" t="s">
        <v>16</v>
      </c>
      <c r="H389" s="3" t="s">
        <v>47</v>
      </c>
      <c r="I389" s="3" t="s">
        <v>48</v>
      </c>
      <c r="J389" s="1">
        <v>1117</v>
      </c>
      <c r="K389" s="1">
        <v>2021</v>
      </c>
      <c r="L389" s="3" t="s">
        <v>19</v>
      </c>
      <c r="M389" s="3" t="s">
        <v>19</v>
      </c>
      <c r="N389" s="3" t="s">
        <v>19</v>
      </c>
      <c r="O389" s="3" t="s">
        <v>504</v>
      </c>
      <c r="P389" s="3" t="s">
        <v>488</v>
      </c>
      <c r="R389" s="3" t="s">
        <v>489</v>
      </c>
    </row>
    <row r="390" spans="1:18" s="3" customFormat="1" ht="12.75" outlineLevel="2" x14ac:dyDescent="0.2">
      <c r="A390" s="1">
        <v>2021</v>
      </c>
      <c r="B390" s="1">
        <v>5882</v>
      </c>
      <c r="C390" s="2">
        <v>44448</v>
      </c>
      <c r="D390" s="3" t="s">
        <v>411</v>
      </c>
      <c r="E390" s="4">
        <v>254.43</v>
      </c>
      <c r="F390" s="3" t="s">
        <v>410</v>
      </c>
      <c r="G390" s="3" t="s">
        <v>16</v>
      </c>
      <c r="H390" s="3" t="s">
        <v>47</v>
      </c>
      <c r="I390" s="3" t="s">
        <v>48</v>
      </c>
      <c r="J390" s="1">
        <v>1117</v>
      </c>
      <c r="K390" s="1">
        <v>2021</v>
      </c>
      <c r="L390" s="3" t="s">
        <v>19</v>
      </c>
      <c r="M390" s="3" t="s">
        <v>19</v>
      </c>
      <c r="N390" s="3" t="s">
        <v>19</v>
      </c>
      <c r="O390" s="3" t="s">
        <v>504</v>
      </c>
      <c r="P390" s="3" t="s">
        <v>488</v>
      </c>
      <c r="R390" s="3" t="s">
        <v>489</v>
      </c>
    </row>
    <row r="391" spans="1:18" s="3" customFormat="1" ht="12.75" outlineLevel="2" x14ac:dyDescent="0.2">
      <c r="A391" s="1">
        <v>2021</v>
      </c>
      <c r="B391" s="1">
        <v>4389</v>
      </c>
      <c r="C391" s="2">
        <v>44371</v>
      </c>
      <c r="D391" s="3" t="s">
        <v>297</v>
      </c>
      <c r="E391" s="4">
        <v>250.03</v>
      </c>
      <c r="F391" s="3" t="s">
        <v>410</v>
      </c>
      <c r="G391" s="3" t="s">
        <v>16</v>
      </c>
      <c r="H391" s="3" t="s">
        <v>47</v>
      </c>
      <c r="I391" s="3" t="s">
        <v>45</v>
      </c>
      <c r="J391" s="1">
        <v>532</v>
      </c>
      <c r="K391" s="1">
        <v>2021</v>
      </c>
      <c r="L391" s="3" t="s">
        <v>19</v>
      </c>
      <c r="M391" s="3" t="s">
        <v>19</v>
      </c>
      <c r="N391" s="3" t="s">
        <v>19</v>
      </c>
      <c r="O391" s="3" t="s">
        <v>504</v>
      </c>
      <c r="P391" s="3" t="s">
        <v>488</v>
      </c>
      <c r="R391" s="3" t="s">
        <v>489</v>
      </c>
    </row>
    <row r="392" spans="1:18" s="3" customFormat="1" ht="12.75" outlineLevel="2" x14ac:dyDescent="0.2">
      <c r="A392" s="1">
        <v>2021</v>
      </c>
      <c r="B392" s="1">
        <v>3427</v>
      </c>
      <c r="C392" s="2">
        <v>44333</v>
      </c>
      <c r="D392" s="3" t="s">
        <v>297</v>
      </c>
      <c r="E392" s="4">
        <v>107.42</v>
      </c>
      <c r="F392" s="3" t="s">
        <v>410</v>
      </c>
      <c r="G392" s="3" t="s">
        <v>16</v>
      </c>
      <c r="H392" s="3" t="s">
        <v>47</v>
      </c>
      <c r="I392" s="3" t="s">
        <v>45</v>
      </c>
      <c r="J392" s="1">
        <v>532</v>
      </c>
      <c r="K392" s="1">
        <v>2021</v>
      </c>
      <c r="L392" s="3" t="s">
        <v>19</v>
      </c>
      <c r="M392" s="3" t="s">
        <v>19</v>
      </c>
      <c r="N392" s="3" t="s">
        <v>19</v>
      </c>
      <c r="O392" s="3" t="s">
        <v>504</v>
      </c>
      <c r="P392" s="3" t="s">
        <v>488</v>
      </c>
      <c r="R392" s="3" t="s">
        <v>489</v>
      </c>
    </row>
    <row r="393" spans="1:18" s="3" customFormat="1" ht="12.75" outlineLevel="2" x14ac:dyDescent="0.2">
      <c r="A393" s="1">
        <v>2021</v>
      </c>
      <c r="B393" s="1">
        <v>2124</v>
      </c>
      <c r="C393" s="2">
        <v>44287</v>
      </c>
      <c r="D393" s="3" t="s">
        <v>297</v>
      </c>
      <c r="E393" s="4">
        <v>346.48</v>
      </c>
      <c r="F393" s="3" t="s">
        <v>410</v>
      </c>
      <c r="G393" s="3" t="s">
        <v>16</v>
      </c>
      <c r="H393" s="3" t="s">
        <v>47</v>
      </c>
      <c r="I393" s="3" t="s">
        <v>45</v>
      </c>
      <c r="J393" s="1">
        <v>532</v>
      </c>
      <c r="K393" s="1">
        <v>2021</v>
      </c>
      <c r="L393" s="3" t="s">
        <v>19</v>
      </c>
      <c r="M393" s="3" t="s">
        <v>19</v>
      </c>
      <c r="N393" s="3" t="s">
        <v>19</v>
      </c>
      <c r="O393" s="3" t="s">
        <v>504</v>
      </c>
      <c r="P393" s="3" t="s">
        <v>488</v>
      </c>
      <c r="R393" s="3" t="s">
        <v>489</v>
      </c>
    </row>
    <row r="394" spans="1:18" s="3" customFormat="1" ht="12.75" outlineLevel="2" x14ac:dyDescent="0.2">
      <c r="A394" s="1">
        <v>2021</v>
      </c>
      <c r="B394" s="1">
        <v>2003</v>
      </c>
      <c r="C394" s="2">
        <v>44277</v>
      </c>
      <c r="D394" s="3" t="s">
        <v>297</v>
      </c>
      <c r="E394" s="4">
        <v>96.43</v>
      </c>
      <c r="F394" s="3" t="s">
        <v>410</v>
      </c>
      <c r="G394" s="3" t="s">
        <v>16</v>
      </c>
      <c r="H394" s="3" t="s">
        <v>47</v>
      </c>
      <c r="I394" s="3" t="s">
        <v>51</v>
      </c>
      <c r="J394" s="1">
        <v>1641</v>
      </c>
      <c r="K394" s="1">
        <v>2020</v>
      </c>
      <c r="L394" s="3" t="s">
        <v>19</v>
      </c>
      <c r="M394" s="3" t="s">
        <v>19</v>
      </c>
      <c r="N394" s="3" t="s">
        <v>19</v>
      </c>
      <c r="O394" s="3" t="s">
        <v>504</v>
      </c>
      <c r="P394" s="3" t="s">
        <v>488</v>
      </c>
      <c r="R394" s="3" t="s">
        <v>489</v>
      </c>
    </row>
    <row r="395" spans="1:18" s="3" customFormat="1" ht="12.75" outlineLevel="1" x14ac:dyDescent="0.2">
      <c r="A395" s="1"/>
      <c r="B395" s="1"/>
      <c r="C395" s="2"/>
      <c r="E395" s="4">
        <f>SUBTOTAL(9,E386:E394)</f>
        <v>2589.2099999999996</v>
      </c>
      <c r="F395" s="5" t="s">
        <v>412</v>
      </c>
      <c r="J395" s="1"/>
      <c r="K395" s="1"/>
    </row>
    <row r="396" spans="1:18" s="3" customFormat="1" ht="12.75" outlineLevel="2" x14ac:dyDescent="0.2">
      <c r="A396" s="1">
        <v>2021</v>
      </c>
      <c r="B396" s="1">
        <v>5632</v>
      </c>
      <c r="C396" s="2">
        <v>44442</v>
      </c>
      <c r="D396" s="3" t="s">
        <v>206</v>
      </c>
      <c r="E396" s="4">
        <v>216.08</v>
      </c>
      <c r="F396" s="3" t="s">
        <v>413</v>
      </c>
      <c r="G396" s="3" t="s">
        <v>16</v>
      </c>
      <c r="H396" s="3" t="s">
        <v>19</v>
      </c>
      <c r="I396" s="3" t="s">
        <v>208</v>
      </c>
      <c r="J396" s="1">
        <v>1253</v>
      </c>
      <c r="K396" s="1">
        <v>2021</v>
      </c>
      <c r="L396" s="1">
        <v>4</v>
      </c>
      <c r="M396" s="1">
        <v>1001</v>
      </c>
      <c r="N396" s="2">
        <v>44439</v>
      </c>
      <c r="O396" s="3" t="s">
        <v>509</v>
      </c>
      <c r="P396" s="3" t="s">
        <v>488</v>
      </c>
      <c r="R396" s="3" t="s">
        <v>497</v>
      </c>
    </row>
    <row r="397" spans="1:18" s="3" customFormat="1" ht="12.75" outlineLevel="2" x14ac:dyDescent="0.2">
      <c r="A397" s="1">
        <v>2021</v>
      </c>
      <c r="B397" s="1">
        <v>4616</v>
      </c>
      <c r="C397" s="2">
        <v>44391</v>
      </c>
      <c r="D397" s="3" t="s">
        <v>123</v>
      </c>
      <c r="E397" s="4">
        <v>2326</v>
      </c>
      <c r="F397" s="3" t="s">
        <v>413</v>
      </c>
      <c r="G397" s="3" t="s">
        <v>16</v>
      </c>
      <c r="H397" s="3" t="s">
        <v>19</v>
      </c>
      <c r="I397" s="3" t="s">
        <v>54</v>
      </c>
      <c r="J397" s="1">
        <v>1069</v>
      </c>
      <c r="K397" s="1">
        <v>2021</v>
      </c>
      <c r="L397" s="1">
        <v>4</v>
      </c>
      <c r="M397" s="1">
        <v>773</v>
      </c>
      <c r="N397" s="2">
        <v>44389</v>
      </c>
      <c r="O397" s="3" t="s">
        <v>509</v>
      </c>
      <c r="P397" s="3" t="s">
        <v>488</v>
      </c>
      <c r="R397" s="3" t="s">
        <v>489</v>
      </c>
    </row>
    <row r="398" spans="1:18" s="3" customFormat="1" ht="12.75" outlineLevel="2" x14ac:dyDescent="0.2">
      <c r="A398" s="1">
        <v>2021</v>
      </c>
      <c r="B398" s="1">
        <v>2351</v>
      </c>
      <c r="C398" s="2">
        <v>44292</v>
      </c>
      <c r="D398" s="3" t="s">
        <v>209</v>
      </c>
      <c r="E398" s="4">
        <v>65.38</v>
      </c>
      <c r="F398" s="3" t="s">
        <v>413</v>
      </c>
      <c r="G398" s="3" t="s">
        <v>16</v>
      </c>
      <c r="H398" s="3" t="s">
        <v>19</v>
      </c>
      <c r="I398" s="3" t="s">
        <v>210</v>
      </c>
      <c r="J398" s="1">
        <v>1692</v>
      </c>
      <c r="K398" s="1">
        <v>2020</v>
      </c>
      <c r="L398" s="1">
        <v>4</v>
      </c>
      <c r="M398" s="1">
        <v>152</v>
      </c>
      <c r="N398" s="2">
        <v>44252</v>
      </c>
      <c r="O398" s="3" t="s">
        <v>509</v>
      </c>
      <c r="P398" s="3" t="s">
        <v>488</v>
      </c>
      <c r="R398" s="3" t="s">
        <v>497</v>
      </c>
    </row>
    <row r="399" spans="1:18" s="3" customFormat="1" ht="12.75" outlineLevel="1" x14ac:dyDescent="0.2">
      <c r="A399" s="1"/>
      <c r="B399" s="1"/>
      <c r="C399" s="2"/>
      <c r="E399" s="4">
        <f>SUBTOTAL(9,E396:E398)</f>
        <v>2607.46</v>
      </c>
      <c r="F399" s="5" t="s">
        <v>414</v>
      </c>
      <c r="J399" s="1"/>
      <c r="K399" s="1"/>
      <c r="L399" s="1"/>
      <c r="M399" s="1"/>
      <c r="N399" s="2"/>
    </row>
    <row r="400" spans="1:18" s="3" customFormat="1" ht="12.75" outlineLevel="2" x14ac:dyDescent="0.2">
      <c r="A400" s="1">
        <v>2021</v>
      </c>
      <c r="B400" s="1">
        <v>4665</v>
      </c>
      <c r="C400" s="2">
        <v>44391</v>
      </c>
      <c r="D400" s="3" t="s">
        <v>123</v>
      </c>
      <c r="E400" s="4">
        <v>2240</v>
      </c>
      <c r="F400" s="3" t="s">
        <v>415</v>
      </c>
      <c r="G400" s="3" t="s">
        <v>16</v>
      </c>
      <c r="H400" s="3" t="s">
        <v>19</v>
      </c>
      <c r="I400" s="3" t="s">
        <v>135</v>
      </c>
      <c r="J400" s="1">
        <v>1553</v>
      </c>
      <c r="K400" s="1">
        <v>2020</v>
      </c>
      <c r="L400" s="1">
        <v>4</v>
      </c>
      <c r="M400" s="1">
        <v>773</v>
      </c>
      <c r="N400" s="2">
        <v>44389</v>
      </c>
      <c r="O400" s="3" t="s">
        <v>509</v>
      </c>
      <c r="P400" s="3" t="s">
        <v>488</v>
      </c>
      <c r="R400" s="3" t="s">
        <v>489</v>
      </c>
    </row>
    <row r="401" spans="1:18" s="3" customFormat="1" ht="12.75" outlineLevel="1" x14ac:dyDescent="0.2">
      <c r="A401" s="1"/>
      <c r="B401" s="1"/>
      <c r="C401" s="2"/>
      <c r="E401" s="4">
        <f>SUBTOTAL(9,E400:E400)</f>
        <v>2240</v>
      </c>
      <c r="F401" s="5" t="s">
        <v>416</v>
      </c>
      <c r="J401" s="1"/>
      <c r="K401" s="1"/>
      <c r="L401" s="1"/>
      <c r="M401" s="1"/>
      <c r="N401" s="2"/>
    </row>
    <row r="402" spans="1:18" s="3" customFormat="1" ht="12.75" outlineLevel="2" x14ac:dyDescent="0.2">
      <c r="A402" s="1">
        <v>2021</v>
      </c>
      <c r="B402" s="1">
        <v>5854</v>
      </c>
      <c r="C402" s="2">
        <v>44442</v>
      </c>
      <c r="D402" s="3" t="s">
        <v>206</v>
      </c>
      <c r="E402" s="4">
        <v>216.08</v>
      </c>
      <c r="F402" s="3" t="s">
        <v>417</v>
      </c>
      <c r="G402" s="3" t="s">
        <v>16</v>
      </c>
      <c r="H402" s="3" t="s">
        <v>19</v>
      </c>
      <c r="I402" s="3" t="s">
        <v>208</v>
      </c>
      <c r="J402" s="1">
        <v>1254</v>
      </c>
      <c r="K402" s="1">
        <v>2021</v>
      </c>
      <c r="L402" s="1">
        <v>4</v>
      </c>
      <c r="M402" s="1">
        <v>1001</v>
      </c>
      <c r="N402" s="2">
        <v>44439</v>
      </c>
      <c r="O402" s="3" t="s">
        <v>509</v>
      </c>
      <c r="P402" s="3" t="s">
        <v>488</v>
      </c>
      <c r="R402" s="3" t="s">
        <v>497</v>
      </c>
    </row>
    <row r="403" spans="1:18" s="3" customFormat="1" ht="12.75" outlineLevel="2" x14ac:dyDescent="0.2">
      <c r="A403" s="1">
        <v>2021</v>
      </c>
      <c r="B403" s="1">
        <v>4619</v>
      </c>
      <c r="C403" s="2">
        <v>44391</v>
      </c>
      <c r="D403" s="3" t="s">
        <v>123</v>
      </c>
      <c r="E403" s="4">
        <v>2585</v>
      </c>
      <c r="F403" s="3" t="s">
        <v>417</v>
      </c>
      <c r="G403" s="3" t="s">
        <v>16</v>
      </c>
      <c r="H403" s="3" t="s">
        <v>19</v>
      </c>
      <c r="I403" s="3" t="s">
        <v>54</v>
      </c>
      <c r="J403" s="1">
        <v>1069</v>
      </c>
      <c r="K403" s="1">
        <v>2021</v>
      </c>
      <c r="L403" s="1">
        <v>4</v>
      </c>
      <c r="M403" s="1">
        <v>773</v>
      </c>
      <c r="N403" s="2">
        <v>44389</v>
      </c>
      <c r="P403" s="3" t="s">
        <v>488</v>
      </c>
      <c r="R403" s="3" t="s">
        <v>489</v>
      </c>
    </row>
    <row r="404" spans="1:18" s="3" customFormat="1" ht="12.75" outlineLevel="2" x14ac:dyDescent="0.2">
      <c r="A404" s="1">
        <v>2021</v>
      </c>
      <c r="B404" s="1">
        <v>2249</v>
      </c>
      <c r="C404" s="2">
        <v>44292</v>
      </c>
      <c r="D404" s="3" t="s">
        <v>209</v>
      </c>
      <c r="E404" s="4">
        <v>65.38</v>
      </c>
      <c r="F404" s="3" t="s">
        <v>417</v>
      </c>
      <c r="G404" s="3" t="s">
        <v>16</v>
      </c>
      <c r="H404" s="3" t="s">
        <v>19</v>
      </c>
      <c r="I404" s="3" t="s">
        <v>210</v>
      </c>
      <c r="J404" s="1">
        <v>1692</v>
      </c>
      <c r="K404" s="1">
        <v>2020</v>
      </c>
      <c r="L404" s="1">
        <v>4</v>
      </c>
      <c r="M404" s="1">
        <v>152</v>
      </c>
      <c r="N404" s="2">
        <v>44252</v>
      </c>
      <c r="O404" s="3" t="s">
        <v>509</v>
      </c>
      <c r="P404" s="3" t="s">
        <v>488</v>
      </c>
      <c r="R404" s="3" t="s">
        <v>497</v>
      </c>
    </row>
    <row r="405" spans="1:18" s="3" customFormat="1" ht="12.75" outlineLevel="1" x14ac:dyDescent="0.2">
      <c r="A405" s="1"/>
      <c r="B405" s="1"/>
      <c r="C405" s="2"/>
      <c r="E405" s="4">
        <f>SUBTOTAL(9,E402:E404)</f>
        <v>2866.46</v>
      </c>
      <c r="F405" s="5" t="s">
        <v>418</v>
      </c>
      <c r="J405" s="1"/>
      <c r="K405" s="1"/>
      <c r="L405" s="1"/>
      <c r="M405" s="1"/>
      <c r="N405" s="2"/>
    </row>
    <row r="406" spans="1:18" s="3" customFormat="1" ht="12.75" outlineLevel="2" x14ac:dyDescent="0.2">
      <c r="A406" s="1">
        <v>2021</v>
      </c>
      <c r="B406" s="1">
        <v>4612</v>
      </c>
      <c r="C406" s="2">
        <v>44391</v>
      </c>
      <c r="D406" s="3" t="s">
        <v>123</v>
      </c>
      <c r="E406" s="4">
        <v>2326</v>
      </c>
      <c r="F406" s="3" t="s">
        <v>419</v>
      </c>
      <c r="G406" s="3" t="s">
        <v>16</v>
      </c>
      <c r="H406" s="3" t="s">
        <v>19</v>
      </c>
      <c r="I406" s="3" t="s">
        <v>54</v>
      </c>
      <c r="J406" s="1">
        <v>1069</v>
      </c>
      <c r="K406" s="1">
        <v>2021</v>
      </c>
      <c r="L406" s="1">
        <v>4</v>
      </c>
      <c r="M406" s="1">
        <v>773</v>
      </c>
      <c r="N406" s="2">
        <v>44389</v>
      </c>
      <c r="O406" s="3" t="s">
        <v>509</v>
      </c>
      <c r="P406" s="3" t="s">
        <v>488</v>
      </c>
      <c r="R406" s="3" t="s">
        <v>489</v>
      </c>
    </row>
    <row r="407" spans="1:18" s="3" customFormat="1" ht="12.75" outlineLevel="1" x14ac:dyDescent="0.2">
      <c r="A407" s="1"/>
      <c r="B407" s="1"/>
      <c r="C407" s="2"/>
      <c r="E407" s="4">
        <f>SUBTOTAL(9,E406:E406)</f>
        <v>2326</v>
      </c>
      <c r="F407" s="5" t="s">
        <v>420</v>
      </c>
      <c r="J407" s="1"/>
      <c r="K407" s="1"/>
      <c r="L407" s="1"/>
      <c r="M407" s="1"/>
      <c r="N407" s="2"/>
    </row>
    <row r="408" spans="1:18" s="3" customFormat="1" ht="12.75" outlineLevel="2" x14ac:dyDescent="0.2">
      <c r="A408" s="1">
        <v>2021</v>
      </c>
      <c r="B408" s="1">
        <v>4658</v>
      </c>
      <c r="C408" s="2">
        <v>44391</v>
      </c>
      <c r="D408" s="3" t="s">
        <v>123</v>
      </c>
      <c r="E408" s="4">
        <v>1567</v>
      </c>
      <c r="F408" s="3" t="s">
        <v>421</v>
      </c>
      <c r="G408" s="3" t="s">
        <v>16</v>
      </c>
      <c r="H408" s="3" t="s">
        <v>19</v>
      </c>
      <c r="I408" s="3" t="s">
        <v>422</v>
      </c>
      <c r="J408" s="1">
        <v>685</v>
      </c>
      <c r="K408" s="1">
        <v>2021</v>
      </c>
      <c r="L408" s="1">
        <v>4</v>
      </c>
      <c r="M408" s="1">
        <v>773</v>
      </c>
      <c r="N408" s="2">
        <v>44389</v>
      </c>
      <c r="O408" s="3" t="s">
        <v>509</v>
      </c>
      <c r="P408" s="3" t="s">
        <v>488</v>
      </c>
      <c r="R408" s="3" t="s">
        <v>489</v>
      </c>
    </row>
    <row r="409" spans="1:18" s="3" customFormat="1" ht="12.75" outlineLevel="2" x14ac:dyDescent="0.2">
      <c r="A409" s="1">
        <v>2021</v>
      </c>
      <c r="B409" s="1">
        <v>4657</v>
      </c>
      <c r="C409" s="2">
        <v>44391</v>
      </c>
      <c r="D409" s="3" t="s">
        <v>123</v>
      </c>
      <c r="E409" s="4">
        <v>1533</v>
      </c>
      <c r="F409" s="3" t="s">
        <v>421</v>
      </c>
      <c r="G409" s="3" t="s">
        <v>16</v>
      </c>
      <c r="H409" s="3" t="s">
        <v>19</v>
      </c>
      <c r="I409" s="3" t="s">
        <v>125</v>
      </c>
      <c r="J409" s="1">
        <v>1391</v>
      </c>
      <c r="K409" s="1">
        <v>2020</v>
      </c>
      <c r="L409" s="1">
        <v>4</v>
      </c>
      <c r="M409" s="1">
        <v>773</v>
      </c>
      <c r="N409" s="2">
        <v>44389</v>
      </c>
      <c r="O409" s="3" t="s">
        <v>509</v>
      </c>
      <c r="P409" s="3" t="s">
        <v>488</v>
      </c>
      <c r="R409" s="3" t="s">
        <v>489</v>
      </c>
    </row>
    <row r="410" spans="1:18" s="3" customFormat="1" ht="12.75" outlineLevel="1" x14ac:dyDescent="0.2">
      <c r="A410" s="1"/>
      <c r="B410" s="1"/>
      <c r="C410" s="2"/>
      <c r="E410" s="4">
        <f>SUBTOTAL(9,E408:E409)</f>
        <v>3100</v>
      </c>
      <c r="F410" s="5" t="s">
        <v>423</v>
      </c>
      <c r="J410" s="1"/>
      <c r="K410" s="1"/>
      <c r="L410" s="1"/>
      <c r="M410" s="1"/>
      <c r="N410" s="2"/>
    </row>
    <row r="411" spans="1:18" s="3" customFormat="1" ht="12.75" outlineLevel="2" x14ac:dyDescent="0.2">
      <c r="A411" s="1">
        <v>2021</v>
      </c>
      <c r="B411" s="1">
        <v>3127</v>
      </c>
      <c r="C411" s="2">
        <v>44319</v>
      </c>
      <c r="D411" s="3" t="s">
        <v>56</v>
      </c>
      <c r="E411" s="4">
        <v>5900.51</v>
      </c>
      <c r="F411" s="3" t="s">
        <v>424</v>
      </c>
      <c r="G411" s="3" t="s">
        <v>16</v>
      </c>
      <c r="H411" s="3" t="s">
        <v>19</v>
      </c>
      <c r="I411" s="3" t="s">
        <v>58</v>
      </c>
      <c r="J411" s="1">
        <v>1498</v>
      </c>
      <c r="K411" s="1">
        <v>2020</v>
      </c>
      <c r="L411" s="1">
        <v>4</v>
      </c>
      <c r="M411" s="1">
        <v>408</v>
      </c>
      <c r="N411" s="2">
        <v>44298</v>
      </c>
      <c r="O411" s="3" t="s">
        <v>509</v>
      </c>
      <c r="P411" s="3" t="s">
        <v>491</v>
      </c>
      <c r="R411" s="3" t="s">
        <v>494</v>
      </c>
    </row>
    <row r="412" spans="1:18" s="3" customFormat="1" ht="12.75" outlineLevel="1" x14ac:dyDescent="0.2">
      <c r="A412" s="1"/>
      <c r="B412" s="1"/>
      <c r="C412" s="2"/>
      <c r="E412" s="4">
        <f>SUBTOTAL(9,E411:E411)</f>
        <v>5900.51</v>
      </c>
      <c r="F412" s="5" t="s">
        <v>425</v>
      </c>
      <c r="J412" s="1"/>
      <c r="K412" s="1"/>
      <c r="L412" s="1"/>
      <c r="M412" s="1"/>
      <c r="N412" s="2"/>
    </row>
    <row r="413" spans="1:18" s="3" customFormat="1" ht="12.75" outlineLevel="2" x14ac:dyDescent="0.2">
      <c r="A413" s="1">
        <v>2021</v>
      </c>
      <c r="B413" s="1">
        <v>4625</v>
      </c>
      <c r="C413" s="2">
        <v>44391</v>
      </c>
      <c r="D413" s="3" t="s">
        <v>123</v>
      </c>
      <c r="E413" s="4">
        <v>3000</v>
      </c>
      <c r="F413" s="3" t="s">
        <v>426</v>
      </c>
      <c r="G413" s="3" t="s">
        <v>16</v>
      </c>
      <c r="H413" s="3" t="s">
        <v>19</v>
      </c>
      <c r="I413" s="3" t="s">
        <v>54</v>
      </c>
      <c r="J413" s="1">
        <v>1069</v>
      </c>
      <c r="K413" s="1">
        <v>2021</v>
      </c>
      <c r="L413" s="1">
        <v>4</v>
      </c>
      <c r="M413" s="1">
        <v>773</v>
      </c>
      <c r="N413" s="2">
        <v>44389</v>
      </c>
      <c r="O413" s="3" t="s">
        <v>509</v>
      </c>
      <c r="P413" s="3" t="s">
        <v>488</v>
      </c>
      <c r="R413" s="3" t="s">
        <v>489</v>
      </c>
    </row>
    <row r="414" spans="1:18" s="3" customFormat="1" ht="12.75" outlineLevel="1" x14ac:dyDescent="0.2">
      <c r="A414" s="1"/>
      <c r="B414" s="1"/>
      <c r="C414" s="2"/>
      <c r="E414" s="4">
        <f>SUBTOTAL(9,E413:E413)</f>
        <v>3000</v>
      </c>
      <c r="F414" s="5" t="s">
        <v>427</v>
      </c>
      <c r="J414" s="1"/>
      <c r="K414" s="1"/>
      <c r="L414" s="1"/>
      <c r="M414" s="1"/>
      <c r="N414" s="2"/>
    </row>
    <row r="415" spans="1:18" s="3" customFormat="1" ht="12.75" outlineLevel="2" x14ac:dyDescent="0.2">
      <c r="A415" s="1">
        <v>2021</v>
      </c>
      <c r="B415" s="1">
        <v>4660</v>
      </c>
      <c r="C415" s="2">
        <v>44391</v>
      </c>
      <c r="D415" s="3" t="s">
        <v>123</v>
      </c>
      <c r="E415" s="4">
        <v>1712</v>
      </c>
      <c r="F415" s="3" t="s">
        <v>428</v>
      </c>
      <c r="G415" s="3" t="s">
        <v>16</v>
      </c>
      <c r="H415" s="3" t="s">
        <v>19</v>
      </c>
      <c r="I415" s="3" t="s">
        <v>125</v>
      </c>
      <c r="J415" s="1">
        <v>1390</v>
      </c>
      <c r="K415" s="1">
        <v>2020</v>
      </c>
      <c r="L415" s="1">
        <v>4</v>
      </c>
      <c r="M415" s="1">
        <v>773</v>
      </c>
      <c r="N415" s="2">
        <v>44389</v>
      </c>
      <c r="O415" s="3" t="s">
        <v>509</v>
      </c>
      <c r="P415" s="3" t="s">
        <v>488</v>
      </c>
      <c r="R415" s="3" t="s">
        <v>489</v>
      </c>
    </row>
    <row r="416" spans="1:18" s="3" customFormat="1" ht="12.75" outlineLevel="1" x14ac:dyDescent="0.2">
      <c r="A416" s="1"/>
      <c r="B416" s="1"/>
      <c r="C416" s="2"/>
      <c r="E416" s="4">
        <f>SUBTOTAL(9,E415:E415)</f>
        <v>1712</v>
      </c>
      <c r="F416" s="5" t="s">
        <v>429</v>
      </c>
      <c r="J416" s="1"/>
      <c r="K416" s="1"/>
      <c r="L416" s="1"/>
      <c r="M416" s="1"/>
      <c r="N416" s="2"/>
    </row>
    <row r="417" spans="1:18" s="3" customFormat="1" ht="12.75" outlineLevel="2" x14ac:dyDescent="0.2">
      <c r="A417" s="1">
        <v>2021</v>
      </c>
      <c r="B417" s="1">
        <v>5094</v>
      </c>
      <c r="C417" s="2">
        <v>44414</v>
      </c>
      <c r="D417" s="3" t="s">
        <v>28</v>
      </c>
      <c r="E417" s="4">
        <v>1874.92</v>
      </c>
      <c r="F417" s="3" t="s">
        <v>430</v>
      </c>
      <c r="G417" s="3" t="s">
        <v>431</v>
      </c>
      <c r="H417" s="3" t="s">
        <v>19</v>
      </c>
      <c r="I417" s="3" t="s">
        <v>32</v>
      </c>
      <c r="J417" s="1">
        <v>739</v>
      </c>
      <c r="K417" s="1">
        <v>2021</v>
      </c>
      <c r="L417" s="1">
        <v>4</v>
      </c>
      <c r="M417" s="1">
        <v>766</v>
      </c>
      <c r="N417" s="2">
        <v>44385</v>
      </c>
      <c r="O417" s="3" t="s">
        <v>505</v>
      </c>
      <c r="P417" s="3" t="s">
        <v>491</v>
      </c>
      <c r="R417" s="3" t="s">
        <v>495</v>
      </c>
    </row>
    <row r="418" spans="1:18" s="3" customFormat="1" ht="12.75" outlineLevel="2" x14ac:dyDescent="0.2">
      <c r="A418" s="1">
        <v>2021</v>
      </c>
      <c r="B418" s="1">
        <v>2152</v>
      </c>
      <c r="C418" s="2">
        <v>44288</v>
      </c>
      <c r="D418" s="3" t="s">
        <v>432</v>
      </c>
      <c r="E418" s="4">
        <v>100</v>
      </c>
      <c r="F418" s="3" t="s">
        <v>430</v>
      </c>
      <c r="G418" s="3" t="s">
        <v>431</v>
      </c>
      <c r="H418" s="3" t="s">
        <v>19</v>
      </c>
      <c r="I418" s="3" t="s">
        <v>433</v>
      </c>
      <c r="J418" s="1">
        <v>350</v>
      </c>
      <c r="K418" s="1">
        <v>2020</v>
      </c>
      <c r="L418" s="1">
        <v>4</v>
      </c>
      <c r="M418" s="1">
        <v>314</v>
      </c>
      <c r="N418" s="2">
        <v>44287</v>
      </c>
      <c r="O418" s="3" t="s">
        <v>506</v>
      </c>
      <c r="P418" s="3" t="s">
        <v>488</v>
      </c>
      <c r="R418" s="3" t="s">
        <v>490</v>
      </c>
    </row>
    <row r="419" spans="1:18" s="3" customFormat="1" ht="12.75" outlineLevel="2" x14ac:dyDescent="0.2">
      <c r="A419" s="1">
        <v>2021</v>
      </c>
      <c r="B419" s="1">
        <v>2151</v>
      </c>
      <c r="C419" s="2">
        <v>44288</v>
      </c>
      <c r="D419" s="3" t="s">
        <v>432</v>
      </c>
      <c r="E419" s="4">
        <v>7820</v>
      </c>
      <c r="F419" s="3" t="s">
        <v>430</v>
      </c>
      <c r="G419" s="3" t="s">
        <v>431</v>
      </c>
      <c r="H419" s="3" t="s">
        <v>19</v>
      </c>
      <c r="I419" s="3" t="s">
        <v>433</v>
      </c>
      <c r="J419" s="1">
        <v>350</v>
      </c>
      <c r="K419" s="1">
        <v>2020</v>
      </c>
      <c r="L419" s="1">
        <v>4</v>
      </c>
      <c r="M419" s="1">
        <v>314</v>
      </c>
      <c r="N419" s="2">
        <v>44287</v>
      </c>
      <c r="O419" s="3" t="s">
        <v>506</v>
      </c>
      <c r="P419" s="3" t="s">
        <v>488</v>
      </c>
      <c r="R419" s="3" t="s">
        <v>490</v>
      </c>
    </row>
    <row r="420" spans="1:18" s="3" customFormat="1" ht="12.75" outlineLevel="1" x14ac:dyDescent="0.2">
      <c r="A420" s="1"/>
      <c r="B420" s="1"/>
      <c r="C420" s="2"/>
      <c r="E420" s="4">
        <f>SUBTOTAL(9,E417:E419)</f>
        <v>9794.92</v>
      </c>
      <c r="F420" s="5" t="s">
        <v>434</v>
      </c>
      <c r="J420" s="1"/>
      <c r="K420" s="1"/>
      <c r="L420" s="1"/>
      <c r="M420" s="1"/>
      <c r="N420" s="2"/>
    </row>
    <row r="421" spans="1:18" s="3" customFormat="1" outlineLevel="1" collapsed="1" x14ac:dyDescent="0.25">
      <c r="A421" s="22"/>
      <c r="B421" s="22"/>
      <c r="C421" s="22"/>
      <c r="D421" s="22"/>
      <c r="E421" s="23"/>
      <c r="F421" s="22"/>
      <c r="G421" s="22"/>
      <c r="H421" s="22"/>
      <c r="I421" s="22"/>
      <c r="J421" s="22"/>
      <c r="K421" s="22"/>
      <c r="L421" s="22"/>
      <c r="M421" s="22"/>
      <c r="N421" s="22"/>
    </row>
    <row r="422" spans="1:18" s="3" customFormat="1" outlineLevel="1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</row>
    <row r="423" spans="1:18" outlineLevel="1" x14ac:dyDescent="0.25">
      <c r="E423" s="22"/>
    </row>
    <row r="424" spans="1:18" outlineLevel="1" x14ac:dyDescent="0.25">
      <c r="E424" s="22"/>
    </row>
    <row r="425" spans="1:18" outlineLevel="1" x14ac:dyDescent="0.25">
      <c r="E425" s="22"/>
    </row>
    <row r="426" spans="1:18" outlineLevel="1" x14ac:dyDescent="0.25">
      <c r="E426" s="22"/>
    </row>
    <row r="427" spans="1:18" outlineLevel="1" x14ac:dyDescent="0.25">
      <c r="E427" s="22"/>
    </row>
    <row r="428" spans="1:18" outlineLevel="1" x14ac:dyDescent="0.25">
      <c r="E428" s="22"/>
    </row>
    <row r="429" spans="1:18" outlineLevel="1" x14ac:dyDescent="0.25">
      <c r="E429" s="22"/>
    </row>
    <row r="430" spans="1:18" outlineLevel="1" x14ac:dyDescent="0.25">
      <c r="E430" s="22"/>
    </row>
    <row r="431" spans="1:18" outlineLevel="1" x14ac:dyDescent="0.25">
      <c r="E431" s="22"/>
    </row>
    <row r="432" spans="1:18" outlineLevel="1" x14ac:dyDescent="0.25">
      <c r="E432" s="22"/>
    </row>
    <row r="433" spans="5:5" outlineLevel="1" x14ac:dyDescent="0.25">
      <c r="E433" s="22"/>
    </row>
    <row r="434" spans="5:5" outlineLevel="1" x14ac:dyDescent="0.25">
      <c r="E434" s="22"/>
    </row>
    <row r="435" spans="5:5" outlineLevel="1" x14ac:dyDescent="0.25">
      <c r="E435" s="22"/>
    </row>
    <row r="436" spans="5:5" outlineLevel="1" x14ac:dyDescent="0.25">
      <c r="E436" s="22"/>
    </row>
    <row r="437" spans="5:5" outlineLevel="1" x14ac:dyDescent="0.25">
      <c r="E437" s="22"/>
    </row>
    <row r="438" spans="5:5" outlineLevel="1" x14ac:dyDescent="0.25">
      <c r="E438" s="22"/>
    </row>
    <row r="439" spans="5:5" outlineLevel="1" x14ac:dyDescent="0.25">
      <c r="E439" s="22"/>
    </row>
    <row r="440" spans="5:5" outlineLevel="1" x14ac:dyDescent="0.25">
      <c r="E440" s="22"/>
    </row>
    <row r="441" spans="5:5" outlineLevel="1" x14ac:dyDescent="0.25">
      <c r="E441" s="22"/>
    </row>
    <row r="442" spans="5:5" outlineLevel="1" x14ac:dyDescent="0.25">
      <c r="E442" s="22"/>
    </row>
    <row r="443" spans="5:5" outlineLevel="1" x14ac:dyDescent="0.25">
      <c r="E443" s="22"/>
    </row>
    <row r="444" spans="5:5" outlineLevel="1" x14ac:dyDescent="0.25">
      <c r="E444" s="22"/>
    </row>
    <row r="445" spans="5:5" outlineLevel="1" x14ac:dyDescent="0.25">
      <c r="E445" s="22"/>
    </row>
    <row r="446" spans="5:5" outlineLevel="1" x14ac:dyDescent="0.25">
      <c r="E446" s="22"/>
    </row>
    <row r="447" spans="5:5" outlineLevel="1" x14ac:dyDescent="0.25">
      <c r="E447" s="22"/>
    </row>
    <row r="448" spans="5:5" outlineLevel="1" x14ac:dyDescent="0.25">
      <c r="E448" s="22"/>
    </row>
    <row r="449" spans="5:5" outlineLevel="1" x14ac:dyDescent="0.25">
      <c r="E449" s="22"/>
    </row>
    <row r="450" spans="5:5" outlineLevel="1" x14ac:dyDescent="0.25">
      <c r="E450" s="22"/>
    </row>
    <row r="451" spans="5:5" outlineLevel="1" x14ac:dyDescent="0.25">
      <c r="E451" s="22"/>
    </row>
    <row r="452" spans="5:5" outlineLevel="1" x14ac:dyDescent="0.25">
      <c r="E452" s="22"/>
    </row>
    <row r="453" spans="5:5" outlineLevel="1" x14ac:dyDescent="0.25">
      <c r="E453" s="22"/>
    </row>
    <row r="454" spans="5:5" outlineLevel="1" x14ac:dyDescent="0.25">
      <c r="E454" s="22"/>
    </row>
    <row r="455" spans="5:5" outlineLevel="1" x14ac:dyDescent="0.25">
      <c r="E455" s="22"/>
    </row>
    <row r="456" spans="5:5" outlineLevel="1" x14ac:dyDescent="0.25">
      <c r="E456" s="22"/>
    </row>
    <row r="457" spans="5:5" outlineLevel="1" x14ac:dyDescent="0.25">
      <c r="E457" s="22"/>
    </row>
    <row r="458" spans="5:5" outlineLevel="1" x14ac:dyDescent="0.25">
      <c r="E458" s="22"/>
    </row>
    <row r="459" spans="5:5" outlineLevel="1" x14ac:dyDescent="0.25">
      <c r="E459" s="22"/>
    </row>
    <row r="460" spans="5:5" outlineLevel="1" x14ac:dyDescent="0.25">
      <c r="E460" s="22"/>
    </row>
    <row r="461" spans="5:5" outlineLevel="1" x14ac:dyDescent="0.25">
      <c r="E461" s="22"/>
    </row>
    <row r="462" spans="5:5" outlineLevel="1" x14ac:dyDescent="0.25">
      <c r="E462" s="22"/>
    </row>
    <row r="463" spans="5:5" outlineLevel="1" x14ac:dyDescent="0.25">
      <c r="E463" s="22"/>
    </row>
    <row r="464" spans="5:5" outlineLevel="1" x14ac:dyDescent="0.25">
      <c r="E464" s="22"/>
    </row>
    <row r="465" spans="5:5" outlineLevel="1" x14ac:dyDescent="0.25">
      <c r="E465" s="22"/>
    </row>
    <row r="466" spans="5:5" outlineLevel="1" x14ac:dyDescent="0.25">
      <c r="E466" s="22"/>
    </row>
    <row r="467" spans="5:5" outlineLevel="1" x14ac:dyDescent="0.25">
      <c r="E467" s="22"/>
    </row>
    <row r="468" spans="5:5" outlineLevel="1" x14ac:dyDescent="0.25">
      <c r="E468" s="22"/>
    </row>
    <row r="469" spans="5:5" outlineLevel="1" x14ac:dyDescent="0.25">
      <c r="E469" s="22"/>
    </row>
    <row r="470" spans="5:5" outlineLevel="1" x14ac:dyDescent="0.25">
      <c r="E470" s="22"/>
    </row>
    <row r="471" spans="5:5" outlineLevel="1" x14ac:dyDescent="0.25">
      <c r="E471" s="22"/>
    </row>
    <row r="472" spans="5:5" outlineLevel="1" x14ac:dyDescent="0.25">
      <c r="E472" s="22"/>
    </row>
    <row r="473" spans="5:5" outlineLevel="1" x14ac:dyDescent="0.25">
      <c r="E473" s="22"/>
    </row>
    <row r="474" spans="5:5" outlineLevel="1" x14ac:dyDescent="0.25">
      <c r="E474" s="22"/>
    </row>
    <row r="475" spans="5:5" outlineLevel="1" x14ac:dyDescent="0.25">
      <c r="E475" s="22"/>
    </row>
    <row r="476" spans="5:5" outlineLevel="1" x14ac:dyDescent="0.25">
      <c r="E476" s="22"/>
    </row>
    <row r="477" spans="5:5" outlineLevel="1" x14ac:dyDescent="0.25">
      <c r="E477" s="22"/>
    </row>
    <row r="478" spans="5:5" outlineLevel="1" x14ac:dyDescent="0.25">
      <c r="E478" s="22"/>
    </row>
    <row r="479" spans="5:5" outlineLevel="1" x14ac:dyDescent="0.25">
      <c r="E479" s="22"/>
    </row>
    <row r="480" spans="5:5" outlineLevel="1" x14ac:dyDescent="0.25">
      <c r="E480" s="22"/>
    </row>
    <row r="481" spans="5:5" outlineLevel="1" x14ac:dyDescent="0.25">
      <c r="E481" s="22"/>
    </row>
    <row r="482" spans="5:5" outlineLevel="1" x14ac:dyDescent="0.25">
      <c r="E482" s="22"/>
    </row>
    <row r="483" spans="5:5" outlineLevel="1" x14ac:dyDescent="0.25">
      <c r="E483" s="22"/>
    </row>
    <row r="484" spans="5:5" outlineLevel="1" x14ac:dyDescent="0.25">
      <c r="E484" s="22"/>
    </row>
    <row r="485" spans="5:5" outlineLevel="1" x14ac:dyDescent="0.25">
      <c r="E485" s="22"/>
    </row>
    <row r="486" spans="5:5" outlineLevel="1" x14ac:dyDescent="0.25">
      <c r="E486" s="22"/>
    </row>
    <row r="487" spans="5:5" outlineLevel="1" x14ac:dyDescent="0.25">
      <c r="E487" s="22"/>
    </row>
    <row r="488" spans="5:5" outlineLevel="1" x14ac:dyDescent="0.25">
      <c r="E488" s="22"/>
    </row>
    <row r="489" spans="5:5" outlineLevel="1" x14ac:dyDescent="0.25">
      <c r="E489" s="22"/>
    </row>
    <row r="490" spans="5:5" outlineLevel="1" x14ac:dyDescent="0.25">
      <c r="E490" s="22"/>
    </row>
    <row r="491" spans="5:5" outlineLevel="1" x14ac:dyDescent="0.25">
      <c r="E491" s="22"/>
    </row>
    <row r="492" spans="5:5" outlineLevel="1" x14ac:dyDescent="0.25">
      <c r="E492" s="22"/>
    </row>
    <row r="493" spans="5:5" outlineLevel="1" x14ac:dyDescent="0.25">
      <c r="E493" s="22"/>
    </row>
    <row r="494" spans="5:5" outlineLevel="1" x14ac:dyDescent="0.25">
      <c r="E494" s="22"/>
    </row>
    <row r="495" spans="5:5" outlineLevel="1" x14ac:dyDescent="0.25">
      <c r="E495" s="22"/>
    </row>
    <row r="496" spans="5:5" outlineLevel="1" x14ac:dyDescent="0.25">
      <c r="E496" s="22"/>
    </row>
    <row r="497" spans="5:5" outlineLevel="1" x14ac:dyDescent="0.25">
      <c r="E497" s="22"/>
    </row>
    <row r="498" spans="5:5" outlineLevel="1" x14ac:dyDescent="0.25">
      <c r="E498" s="22"/>
    </row>
    <row r="499" spans="5:5" outlineLevel="1" x14ac:dyDescent="0.25">
      <c r="E499" s="22"/>
    </row>
    <row r="500" spans="5:5" outlineLevel="1" x14ac:dyDescent="0.25">
      <c r="E500" s="22"/>
    </row>
    <row r="501" spans="5:5" outlineLevel="1" x14ac:dyDescent="0.25">
      <c r="E501" s="22"/>
    </row>
    <row r="502" spans="5:5" outlineLevel="1" x14ac:dyDescent="0.25">
      <c r="E502" s="22"/>
    </row>
    <row r="503" spans="5:5" outlineLevel="1" x14ac:dyDescent="0.25">
      <c r="E503" s="22"/>
    </row>
    <row r="504" spans="5:5" outlineLevel="1" x14ac:dyDescent="0.25">
      <c r="E504" s="22"/>
    </row>
    <row r="505" spans="5:5" outlineLevel="1" x14ac:dyDescent="0.25">
      <c r="E505" s="22"/>
    </row>
    <row r="506" spans="5:5" outlineLevel="1" x14ac:dyDescent="0.25">
      <c r="E506" s="22"/>
    </row>
    <row r="507" spans="5:5" outlineLevel="1" x14ac:dyDescent="0.25">
      <c r="E507" s="22"/>
    </row>
    <row r="508" spans="5:5" outlineLevel="1" x14ac:dyDescent="0.25">
      <c r="E508" s="22"/>
    </row>
    <row r="509" spans="5:5" outlineLevel="1" x14ac:dyDescent="0.25">
      <c r="E509" s="22"/>
    </row>
    <row r="510" spans="5:5" outlineLevel="1" x14ac:dyDescent="0.25">
      <c r="E510" s="22"/>
    </row>
    <row r="511" spans="5:5" outlineLevel="1" x14ac:dyDescent="0.25">
      <c r="E511" s="22"/>
    </row>
    <row r="512" spans="5:5" outlineLevel="1" x14ac:dyDescent="0.25">
      <c r="E512" s="22"/>
    </row>
    <row r="513" spans="5:5" outlineLevel="1" x14ac:dyDescent="0.25">
      <c r="E513" s="22"/>
    </row>
    <row r="514" spans="5:5" outlineLevel="1" x14ac:dyDescent="0.25">
      <c r="E514" s="22"/>
    </row>
    <row r="515" spans="5:5" outlineLevel="1" x14ac:dyDescent="0.25">
      <c r="E515" s="22"/>
    </row>
    <row r="516" spans="5:5" outlineLevel="1" x14ac:dyDescent="0.25">
      <c r="E516" s="22"/>
    </row>
    <row r="517" spans="5:5" outlineLevel="1" x14ac:dyDescent="0.25">
      <c r="E517" s="22"/>
    </row>
    <row r="518" spans="5:5" outlineLevel="1" x14ac:dyDescent="0.25">
      <c r="E518" s="22"/>
    </row>
    <row r="519" spans="5:5" outlineLevel="1" x14ac:dyDescent="0.25">
      <c r="E519" s="22"/>
    </row>
    <row r="520" spans="5:5" outlineLevel="1" x14ac:dyDescent="0.25">
      <c r="E520" s="22"/>
    </row>
    <row r="521" spans="5:5" outlineLevel="1" x14ac:dyDescent="0.25">
      <c r="E521" s="22"/>
    </row>
    <row r="522" spans="5:5" outlineLevel="1" x14ac:dyDescent="0.25">
      <c r="E522" s="22"/>
    </row>
    <row r="523" spans="5:5" outlineLevel="1" x14ac:dyDescent="0.25">
      <c r="E523" s="22"/>
    </row>
    <row r="524" spans="5:5" outlineLevel="1" x14ac:dyDescent="0.25">
      <c r="E524" s="22"/>
    </row>
    <row r="525" spans="5:5" outlineLevel="1" x14ac:dyDescent="0.25">
      <c r="E525" s="22"/>
    </row>
    <row r="526" spans="5:5" outlineLevel="1" x14ac:dyDescent="0.25">
      <c r="E526" s="22"/>
    </row>
    <row r="527" spans="5:5" outlineLevel="1" x14ac:dyDescent="0.25">
      <c r="E527" s="22"/>
    </row>
    <row r="528" spans="5:5" outlineLevel="1" x14ac:dyDescent="0.25">
      <c r="E528" s="22"/>
    </row>
    <row r="529" spans="5:5" outlineLevel="1" x14ac:dyDescent="0.25">
      <c r="E529" s="22"/>
    </row>
    <row r="530" spans="5:5" outlineLevel="1" x14ac:dyDescent="0.25">
      <c r="E530" s="22"/>
    </row>
    <row r="531" spans="5:5" outlineLevel="1" x14ac:dyDescent="0.25">
      <c r="E531" s="22"/>
    </row>
    <row r="532" spans="5:5" outlineLevel="1" x14ac:dyDescent="0.25">
      <c r="E532" s="22"/>
    </row>
    <row r="533" spans="5:5" outlineLevel="1" x14ac:dyDescent="0.25">
      <c r="E533" s="22"/>
    </row>
    <row r="534" spans="5:5" outlineLevel="1" x14ac:dyDescent="0.25">
      <c r="E534" s="22"/>
    </row>
    <row r="535" spans="5:5" outlineLevel="1" x14ac:dyDescent="0.25">
      <c r="E535" s="22"/>
    </row>
    <row r="536" spans="5:5" outlineLevel="1" x14ac:dyDescent="0.25">
      <c r="E536" s="22"/>
    </row>
    <row r="537" spans="5:5" outlineLevel="1" x14ac:dyDescent="0.25">
      <c r="E537" s="22"/>
    </row>
    <row r="538" spans="5:5" outlineLevel="1" x14ac:dyDescent="0.25">
      <c r="E538" s="22"/>
    </row>
    <row r="539" spans="5:5" outlineLevel="1" x14ac:dyDescent="0.25">
      <c r="E539" s="22"/>
    </row>
    <row r="540" spans="5:5" outlineLevel="1" x14ac:dyDescent="0.25">
      <c r="E540" s="22"/>
    </row>
    <row r="541" spans="5:5" outlineLevel="1" x14ac:dyDescent="0.25">
      <c r="E541" s="22"/>
    </row>
    <row r="542" spans="5:5" outlineLevel="1" x14ac:dyDescent="0.25">
      <c r="E542" s="22"/>
    </row>
    <row r="543" spans="5:5" outlineLevel="1" x14ac:dyDescent="0.25">
      <c r="E543" s="22"/>
    </row>
    <row r="544" spans="5:5" outlineLevel="1" x14ac:dyDescent="0.25">
      <c r="E544" s="22"/>
    </row>
    <row r="545" spans="5:5" outlineLevel="1" x14ac:dyDescent="0.25">
      <c r="E545" s="22"/>
    </row>
    <row r="546" spans="5:5" outlineLevel="1" x14ac:dyDescent="0.25">
      <c r="E546" s="22"/>
    </row>
    <row r="547" spans="5:5" outlineLevel="1" x14ac:dyDescent="0.25">
      <c r="E547" s="22"/>
    </row>
    <row r="548" spans="5:5" outlineLevel="1" x14ac:dyDescent="0.25">
      <c r="E548" s="22"/>
    </row>
    <row r="549" spans="5:5" outlineLevel="1" x14ac:dyDescent="0.25">
      <c r="E549" s="22"/>
    </row>
    <row r="550" spans="5:5" outlineLevel="1" x14ac:dyDescent="0.25">
      <c r="E550" s="22"/>
    </row>
    <row r="551" spans="5:5" outlineLevel="1" x14ac:dyDescent="0.25">
      <c r="E551" s="22"/>
    </row>
    <row r="552" spans="5:5" outlineLevel="1" x14ac:dyDescent="0.25">
      <c r="E552" s="22"/>
    </row>
    <row r="553" spans="5:5" outlineLevel="1" x14ac:dyDescent="0.25">
      <c r="E553" s="22"/>
    </row>
    <row r="554" spans="5:5" outlineLevel="1" x14ac:dyDescent="0.25">
      <c r="E554" s="22"/>
    </row>
    <row r="555" spans="5:5" outlineLevel="1" x14ac:dyDescent="0.25">
      <c r="E555" s="22"/>
    </row>
    <row r="556" spans="5:5" outlineLevel="1" x14ac:dyDescent="0.25">
      <c r="E556" s="22"/>
    </row>
    <row r="557" spans="5:5" outlineLevel="1" x14ac:dyDescent="0.25">
      <c r="E557" s="22"/>
    </row>
    <row r="558" spans="5:5" outlineLevel="1" x14ac:dyDescent="0.25">
      <c r="E558" s="22"/>
    </row>
    <row r="559" spans="5:5" outlineLevel="1" x14ac:dyDescent="0.25">
      <c r="E559" s="22"/>
    </row>
    <row r="560" spans="5:5" outlineLevel="1" x14ac:dyDescent="0.25">
      <c r="E560" s="22"/>
    </row>
    <row r="561" spans="5:5" outlineLevel="1" x14ac:dyDescent="0.25">
      <c r="E561" s="22"/>
    </row>
    <row r="562" spans="5:5" outlineLevel="1" x14ac:dyDescent="0.25">
      <c r="E562" s="22"/>
    </row>
    <row r="563" spans="5:5" outlineLevel="1" x14ac:dyDescent="0.25">
      <c r="E563" s="22"/>
    </row>
    <row r="564" spans="5:5" outlineLevel="1" x14ac:dyDescent="0.25">
      <c r="E564" s="22"/>
    </row>
    <row r="565" spans="5:5" outlineLevel="1" x14ac:dyDescent="0.25">
      <c r="E565" s="22"/>
    </row>
    <row r="566" spans="5:5" outlineLevel="1" x14ac:dyDescent="0.25">
      <c r="E566" s="22"/>
    </row>
    <row r="567" spans="5:5" outlineLevel="1" x14ac:dyDescent="0.25">
      <c r="E567" s="22"/>
    </row>
    <row r="568" spans="5:5" outlineLevel="1" x14ac:dyDescent="0.25">
      <c r="E568" s="22"/>
    </row>
    <row r="569" spans="5:5" outlineLevel="1" x14ac:dyDescent="0.25">
      <c r="E569" s="22"/>
    </row>
    <row r="570" spans="5:5" outlineLevel="1" x14ac:dyDescent="0.25">
      <c r="E570" s="22"/>
    </row>
    <row r="571" spans="5:5" outlineLevel="1" x14ac:dyDescent="0.25">
      <c r="E571" s="22"/>
    </row>
    <row r="572" spans="5:5" outlineLevel="1" x14ac:dyDescent="0.25">
      <c r="E572" s="22"/>
    </row>
    <row r="573" spans="5:5" outlineLevel="1" x14ac:dyDescent="0.25">
      <c r="E573" s="22"/>
    </row>
    <row r="574" spans="5:5" outlineLevel="1" x14ac:dyDescent="0.25">
      <c r="E574" s="22"/>
    </row>
    <row r="575" spans="5:5" outlineLevel="1" x14ac:dyDescent="0.25">
      <c r="E575" s="22"/>
    </row>
    <row r="576" spans="5:5" outlineLevel="1" x14ac:dyDescent="0.25">
      <c r="E576" s="22"/>
    </row>
    <row r="577" spans="5:5" outlineLevel="1" x14ac:dyDescent="0.25">
      <c r="E577" s="22"/>
    </row>
    <row r="578" spans="5:5" outlineLevel="1" x14ac:dyDescent="0.25">
      <c r="E578" s="22"/>
    </row>
    <row r="579" spans="5:5" outlineLevel="1" x14ac:dyDescent="0.25">
      <c r="E579" s="22"/>
    </row>
    <row r="580" spans="5:5" outlineLevel="1" x14ac:dyDescent="0.25">
      <c r="E580" s="22"/>
    </row>
    <row r="581" spans="5:5" outlineLevel="1" x14ac:dyDescent="0.25">
      <c r="E581" s="22"/>
    </row>
    <row r="582" spans="5:5" outlineLevel="1" x14ac:dyDescent="0.25">
      <c r="E582" s="22"/>
    </row>
    <row r="583" spans="5:5" outlineLevel="1" x14ac:dyDescent="0.25">
      <c r="E583" s="22"/>
    </row>
    <row r="584" spans="5:5" outlineLevel="1" x14ac:dyDescent="0.25">
      <c r="E584" s="22"/>
    </row>
    <row r="585" spans="5:5" outlineLevel="1" x14ac:dyDescent="0.25">
      <c r="E585" s="22"/>
    </row>
    <row r="586" spans="5:5" outlineLevel="1" x14ac:dyDescent="0.25">
      <c r="E586" s="22"/>
    </row>
    <row r="587" spans="5:5" outlineLevel="1" x14ac:dyDescent="0.25">
      <c r="E587" s="22"/>
    </row>
    <row r="588" spans="5:5" outlineLevel="1" x14ac:dyDescent="0.25">
      <c r="E588" s="22"/>
    </row>
    <row r="589" spans="5:5" outlineLevel="1" x14ac:dyDescent="0.25">
      <c r="E589" s="22"/>
    </row>
    <row r="590" spans="5:5" outlineLevel="1" x14ac:dyDescent="0.25">
      <c r="E590" s="22"/>
    </row>
    <row r="591" spans="5:5" outlineLevel="1" x14ac:dyDescent="0.25">
      <c r="E591" s="22"/>
    </row>
    <row r="592" spans="5:5" outlineLevel="1" x14ac:dyDescent="0.25">
      <c r="E592" s="22"/>
    </row>
    <row r="593" spans="5:5" outlineLevel="1" x14ac:dyDescent="0.25">
      <c r="E593" s="22"/>
    </row>
    <row r="594" spans="5:5" outlineLevel="1" x14ac:dyDescent="0.25">
      <c r="E594" s="22"/>
    </row>
    <row r="595" spans="5:5" outlineLevel="1" x14ac:dyDescent="0.25">
      <c r="E595" s="22"/>
    </row>
    <row r="596" spans="5:5" outlineLevel="1" x14ac:dyDescent="0.25">
      <c r="E596" s="22"/>
    </row>
    <row r="597" spans="5:5" outlineLevel="1" x14ac:dyDescent="0.25">
      <c r="E597" s="22"/>
    </row>
    <row r="598" spans="5:5" outlineLevel="1" x14ac:dyDescent="0.25">
      <c r="E598" s="22"/>
    </row>
    <row r="599" spans="5:5" outlineLevel="1" x14ac:dyDescent="0.25">
      <c r="E599" s="22"/>
    </row>
    <row r="600" spans="5:5" outlineLevel="1" x14ac:dyDescent="0.25">
      <c r="E600" s="22"/>
    </row>
    <row r="601" spans="5:5" outlineLevel="1" x14ac:dyDescent="0.25">
      <c r="E601" s="22"/>
    </row>
    <row r="602" spans="5:5" outlineLevel="1" x14ac:dyDescent="0.25">
      <c r="E602" s="22"/>
    </row>
    <row r="603" spans="5:5" outlineLevel="1" x14ac:dyDescent="0.25">
      <c r="E603" s="22"/>
    </row>
    <row r="604" spans="5:5" outlineLevel="1" x14ac:dyDescent="0.25">
      <c r="E604" s="22"/>
    </row>
    <row r="605" spans="5:5" outlineLevel="1" x14ac:dyDescent="0.25">
      <c r="E605" s="22"/>
    </row>
    <row r="606" spans="5:5" outlineLevel="1" x14ac:dyDescent="0.25">
      <c r="E606" s="22"/>
    </row>
    <row r="607" spans="5:5" outlineLevel="1" x14ac:dyDescent="0.25">
      <c r="E607" s="22"/>
    </row>
    <row r="608" spans="5:5" outlineLevel="1" x14ac:dyDescent="0.25">
      <c r="E608" s="22"/>
    </row>
    <row r="609" spans="5:5" outlineLevel="1" x14ac:dyDescent="0.25">
      <c r="E609" s="22"/>
    </row>
    <row r="610" spans="5:5" outlineLevel="1" x14ac:dyDescent="0.25">
      <c r="E610" s="22"/>
    </row>
    <row r="611" spans="5:5" outlineLevel="1" x14ac:dyDescent="0.25">
      <c r="E611" s="22"/>
    </row>
    <row r="612" spans="5:5" outlineLevel="1" x14ac:dyDescent="0.25">
      <c r="E612" s="22"/>
    </row>
    <row r="613" spans="5:5" outlineLevel="1" x14ac:dyDescent="0.25">
      <c r="E613" s="22"/>
    </row>
    <row r="614" spans="5:5" outlineLevel="1" x14ac:dyDescent="0.25">
      <c r="E614" s="22"/>
    </row>
    <row r="615" spans="5:5" outlineLevel="1" x14ac:dyDescent="0.25">
      <c r="E615" s="22"/>
    </row>
    <row r="616" spans="5:5" outlineLevel="1" x14ac:dyDescent="0.25">
      <c r="E616" s="22"/>
    </row>
    <row r="617" spans="5:5" outlineLevel="1" x14ac:dyDescent="0.25">
      <c r="E617" s="22"/>
    </row>
    <row r="618" spans="5:5" outlineLevel="1" x14ac:dyDescent="0.25">
      <c r="E618" s="22"/>
    </row>
    <row r="619" spans="5:5" outlineLevel="1" x14ac:dyDescent="0.25">
      <c r="E619" s="22"/>
    </row>
    <row r="620" spans="5:5" outlineLevel="1" x14ac:dyDescent="0.25">
      <c r="E620" s="22"/>
    </row>
    <row r="621" spans="5:5" outlineLevel="1" x14ac:dyDescent="0.25">
      <c r="E621" s="22"/>
    </row>
    <row r="622" spans="5:5" outlineLevel="1" x14ac:dyDescent="0.25">
      <c r="E622" s="22"/>
    </row>
    <row r="623" spans="5:5" outlineLevel="1" x14ac:dyDescent="0.25">
      <c r="E623" s="22"/>
    </row>
    <row r="624" spans="5:5" outlineLevel="1" x14ac:dyDescent="0.25">
      <c r="E624" s="22"/>
    </row>
    <row r="625" spans="5:5" outlineLevel="1" x14ac:dyDescent="0.25">
      <c r="E625" s="22"/>
    </row>
    <row r="626" spans="5:5" outlineLevel="1" x14ac:dyDescent="0.25">
      <c r="E626" s="22"/>
    </row>
    <row r="627" spans="5:5" outlineLevel="1" x14ac:dyDescent="0.25">
      <c r="E627" s="22"/>
    </row>
    <row r="628" spans="5:5" outlineLevel="1" x14ac:dyDescent="0.25">
      <c r="E628" s="22"/>
    </row>
    <row r="629" spans="5:5" outlineLevel="1" x14ac:dyDescent="0.25">
      <c r="E629" s="22"/>
    </row>
    <row r="630" spans="5:5" outlineLevel="1" x14ac:dyDescent="0.25">
      <c r="E630" s="22"/>
    </row>
    <row r="631" spans="5:5" outlineLevel="1" x14ac:dyDescent="0.25">
      <c r="E631" s="22"/>
    </row>
    <row r="632" spans="5:5" outlineLevel="1" x14ac:dyDescent="0.25">
      <c r="E632" s="22"/>
    </row>
    <row r="633" spans="5:5" outlineLevel="1" x14ac:dyDescent="0.25">
      <c r="E633" s="22"/>
    </row>
    <row r="634" spans="5:5" outlineLevel="1" x14ac:dyDescent="0.25">
      <c r="E634" s="22"/>
    </row>
    <row r="635" spans="5:5" outlineLevel="1" x14ac:dyDescent="0.25">
      <c r="E635" s="22"/>
    </row>
    <row r="636" spans="5:5" outlineLevel="1" x14ac:dyDescent="0.25">
      <c r="E636" s="22"/>
    </row>
    <row r="637" spans="5:5" outlineLevel="1" x14ac:dyDescent="0.25">
      <c r="E637" s="22"/>
    </row>
    <row r="638" spans="5:5" outlineLevel="1" x14ac:dyDescent="0.25">
      <c r="E638" s="22"/>
    </row>
    <row r="639" spans="5:5" outlineLevel="1" x14ac:dyDescent="0.25">
      <c r="E639" s="22"/>
    </row>
    <row r="640" spans="5:5" outlineLevel="1" x14ac:dyDescent="0.25">
      <c r="E640" s="22"/>
    </row>
    <row r="641" spans="5:5" outlineLevel="1" x14ac:dyDescent="0.25">
      <c r="E641" s="22"/>
    </row>
    <row r="642" spans="5:5" outlineLevel="1" x14ac:dyDescent="0.25">
      <c r="E642" s="22"/>
    </row>
    <row r="643" spans="5:5" outlineLevel="1" x14ac:dyDescent="0.25">
      <c r="E643" s="22"/>
    </row>
    <row r="644" spans="5:5" outlineLevel="1" x14ac:dyDescent="0.25">
      <c r="E644" s="22"/>
    </row>
    <row r="645" spans="5:5" outlineLevel="1" x14ac:dyDescent="0.25">
      <c r="E645" s="22"/>
    </row>
    <row r="646" spans="5:5" outlineLevel="1" x14ac:dyDescent="0.25">
      <c r="E646" s="22"/>
    </row>
    <row r="647" spans="5:5" outlineLevel="1" x14ac:dyDescent="0.25">
      <c r="E647" s="22"/>
    </row>
    <row r="648" spans="5:5" outlineLevel="1" x14ac:dyDescent="0.25">
      <c r="E648" s="22"/>
    </row>
    <row r="649" spans="5:5" outlineLevel="1" x14ac:dyDescent="0.25">
      <c r="E649" s="22"/>
    </row>
    <row r="650" spans="5:5" outlineLevel="1" x14ac:dyDescent="0.25">
      <c r="E650" s="22"/>
    </row>
    <row r="651" spans="5:5" outlineLevel="1" x14ac:dyDescent="0.25">
      <c r="E651" s="22"/>
    </row>
    <row r="652" spans="5:5" outlineLevel="1" x14ac:dyDescent="0.25">
      <c r="E652" s="22"/>
    </row>
    <row r="653" spans="5:5" outlineLevel="1" x14ac:dyDescent="0.25">
      <c r="E653" s="22"/>
    </row>
    <row r="654" spans="5:5" outlineLevel="1" x14ac:dyDescent="0.25">
      <c r="E654" s="22"/>
    </row>
    <row r="655" spans="5:5" outlineLevel="1" x14ac:dyDescent="0.25">
      <c r="E655" s="22"/>
    </row>
    <row r="656" spans="5:5" outlineLevel="1" x14ac:dyDescent="0.25">
      <c r="E656" s="22"/>
    </row>
    <row r="657" spans="5:5" outlineLevel="1" x14ac:dyDescent="0.25">
      <c r="E657" s="22"/>
    </row>
    <row r="658" spans="5:5" outlineLevel="1" x14ac:dyDescent="0.25">
      <c r="E658" s="22"/>
    </row>
    <row r="659" spans="5:5" outlineLevel="1" x14ac:dyDescent="0.25">
      <c r="E659" s="22"/>
    </row>
    <row r="660" spans="5:5" outlineLevel="1" x14ac:dyDescent="0.25">
      <c r="E660" s="22"/>
    </row>
    <row r="661" spans="5:5" outlineLevel="1" x14ac:dyDescent="0.25">
      <c r="E661" s="22"/>
    </row>
    <row r="662" spans="5:5" outlineLevel="1" x14ac:dyDescent="0.25">
      <c r="E662" s="22"/>
    </row>
    <row r="663" spans="5:5" outlineLevel="1" x14ac:dyDescent="0.25">
      <c r="E663" s="22"/>
    </row>
    <row r="664" spans="5:5" outlineLevel="1" x14ac:dyDescent="0.25">
      <c r="E664" s="22"/>
    </row>
    <row r="665" spans="5:5" outlineLevel="1" x14ac:dyDescent="0.25">
      <c r="E665" s="22"/>
    </row>
    <row r="666" spans="5:5" outlineLevel="1" x14ac:dyDescent="0.25">
      <c r="E666" s="22"/>
    </row>
    <row r="667" spans="5:5" outlineLevel="1" x14ac:dyDescent="0.25">
      <c r="E667" s="22"/>
    </row>
    <row r="668" spans="5:5" outlineLevel="1" x14ac:dyDescent="0.25">
      <c r="E668" s="22"/>
    </row>
    <row r="669" spans="5:5" outlineLevel="1" x14ac:dyDescent="0.25">
      <c r="E669" s="22"/>
    </row>
    <row r="670" spans="5:5" outlineLevel="1" x14ac:dyDescent="0.25">
      <c r="E670" s="22"/>
    </row>
    <row r="671" spans="5:5" outlineLevel="1" x14ac:dyDescent="0.25">
      <c r="E671" s="22"/>
    </row>
    <row r="672" spans="5:5" outlineLevel="1" x14ac:dyDescent="0.25">
      <c r="E672" s="22"/>
    </row>
    <row r="673" spans="5:5" outlineLevel="1" x14ac:dyDescent="0.25">
      <c r="E673" s="22"/>
    </row>
    <row r="674" spans="5:5" outlineLevel="1" x14ac:dyDescent="0.25">
      <c r="E674" s="22"/>
    </row>
    <row r="675" spans="5:5" outlineLevel="1" x14ac:dyDescent="0.25">
      <c r="E675" s="22"/>
    </row>
    <row r="676" spans="5:5" outlineLevel="1" x14ac:dyDescent="0.25">
      <c r="E676" s="22"/>
    </row>
    <row r="677" spans="5:5" outlineLevel="1" x14ac:dyDescent="0.25">
      <c r="E677" s="22"/>
    </row>
    <row r="678" spans="5:5" outlineLevel="1" x14ac:dyDescent="0.25">
      <c r="E678" s="22"/>
    </row>
    <row r="679" spans="5:5" outlineLevel="1" x14ac:dyDescent="0.25">
      <c r="E679" s="22"/>
    </row>
    <row r="680" spans="5:5" outlineLevel="1" x14ac:dyDescent="0.25">
      <c r="E680" s="22"/>
    </row>
    <row r="681" spans="5:5" outlineLevel="1" x14ac:dyDescent="0.25">
      <c r="E681" s="22"/>
    </row>
    <row r="682" spans="5:5" outlineLevel="1" x14ac:dyDescent="0.25">
      <c r="E682" s="22"/>
    </row>
    <row r="683" spans="5:5" outlineLevel="1" x14ac:dyDescent="0.25">
      <c r="E683" s="22"/>
    </row>
    <row r="684" spans="5:5" outlineLevel="1" x14ac:dyDescent="0.25">
      <c r="E684" s="22"/>
    </row>
    <row r="685" spans="5:5" outlineLevel="1" x14ac:dyDescent="0.25">
      <c r="E685" s="22"/>
    </row>
    <row r="686" spans="5:5" outlineLevel="1" x14ac:dyDescent="0.25">
      <c r="E686" s="22"/>
    </row>
    <row r="687" spans="5:5" outlineLevel="1" x14ac:dyDescent="0.25">
      <c r="E687" s="22"/>
    </row>
    <row r="688" spans="5:5" outlineLevel="1" x14ac:dyDescent="0.25">
      <c r="E688" s="22"/>
    </row>
    <row r="689" spans="5:5" outlineLevel="1" x14ac:dyDescent="0.25">
      <c r="E689" s="22"/>
    </row>
    <row r="690" spans="5:5" outlineLevel="1" x14ac:dyDescent="0.25">
      <c r="E690" s="22"/>
    </row>
    <row r="691" spans="5:5" outlineLevel="1" x14ac:dyDescent="0.25">
      <c r="E691" s="22"/>
    </row>
    <row r="692" spans="5:5" outlineLevel="1" x14ac:dyDescent="0.25">
      <c r="E692" s="22"/>
    </row>
    <row r="693" spans="5:5" outlineLevel="1" x14ac:dyDescent="0.25">
      <c r="E693" s="22"/>
    </row>
    <row r="694" spans="5:5" outlineLevel="1" x14ac:dyDescent="0.25">
      <c r="E694" s="22"/>
    </row>
    <row r="695" spans="5:5" outlineLevel="1" x14ac:dyDescent="0.25">
      <c r="E695" s="22"/>
    </row>
    <row r="696" spans="5:5" outlineLevel="1" x14ac:dyDescent="0.25">
      <c r="E696" s="22"/>
    </row>
    <row r="697" spans="5:5" outlineLevel="1" x14ac:dyDescent="0.25">
      <c r="E697" s="22"/>
    </row>
    <row r="698" spans="5:5" outlineLevel="1" x14ac:dyDescent="0.25">
      <c r="E698" s="22"/>
    </row>
    <row r="699" spans="5:5" outlineLevel="1" x14ac:dyDescent="0.25">
      <c r="E699" s="22"/>
    </row>
    <row r="700" spans="5:5" outlineLevel="1" x14ac:dyDescent="0.25">
      <c r="E700" s="22"/>
    </row>
    <row r="701" spans="5:5" outlineLevel="1" x14ac:dyDescent="0.25">
      <c r="E701" s="22"/>
    </row>
    <row r="702" spans="5:5" outlineLevel="1" x14ac:dyDescent="0.25">
      <c r="E702" s="22"/>
    </row>
    <row r="703" spans="5:5" outlineLevel="1" x14ac:dyDescent="0.25">
      <c r="E703" s="22"/>
    </row>
    <row r="704" spans="5:5" outlineLevel="1" x14ac:dyDescent="0.25">
      <c r="E704" s="22"/>
    </row>
    <row r="705" spans="5:5" outlineLevel="1" x14ac:dyDescent="0.25">
      <c r="E705" s="22"/>
    </row>
    <row r="706" spans="5:5" outlineLevel="1" x14ac:dyDescent="0.25">
      <c r="E706" s="22"/>
    </row>
    <row r="707" spans="5:5" outlineLevel="1" x14ac:dyDescent="0.25">
      <c r="E707" s="22"/>
    </row>
    <row r="708" spans="5:5" outlineLevel="1" x14ac:dyDescent="0.25">
      <c r="E708" s="22"/>
    </row>
    <row r="709" spans="5:5" outlineLevel="1" x14ac:dyDescent="0.25">
      <c r="E709" s="22"/>
    </row>
    <row r="710" spans="5:5" outlineLevel="1" x14ac:dyDescent="0.25">
      <c r="E710" s="22"/>
    </row>
    <row r="711" spans="5:5" outlineLevel="1" x14ac:dyDescent="0.25">
      <c r="E711" s="22"/>
    </row>
    <row r="712" spans="5:5" outlineLevel="1" x14ac:dyDescent="0.25">
      <c r="E712" s="22"/>
    </row>
    <row r="713" spans="5:5" outlineLevel="1" x14ac:dyDescent="0.25">
      <c r="E713" s="22"/>
    </row>
    <row r="714" spans="5:5" outlineLevel="1" x14ac:dyDescent="0.25">
      <c r="E714" s="22"/>
    </row>
    <row r="715" spans="5:5" outlineLevel="1" x14ac:dyDescent="0.25">
      <c r="E715" s="22"/>
    </row>
    <row r="716" spans="5:5" outlineLevel="1" x14ac:dyDescent="0.25">
      <c r="E716" s="22"/>
    </row>
    <row r="717" spans="5:5" outlineLevel="1" x14ac:dyDescent="0.25">
      <c r="E717" s="22"/>
    </row>
    <row r="718" spans="5:5" outlineLevel="1" x14ac:dyDescent="0.25">
      <c r="E718" s="22"/>
    </row>
    <row r="719" spans="5:5" outlineLevel="1" x14ac:dyDescent="0.25">
      <c r="E719" s="22"/>
    </row>
    <row r="720" spans="5:5" outlineLevel="1" x14ac:dyDescent="0.25">
      <c r="E720" s="22"/>
    </row>
    <row r="721" spans="5:5" outlineLevel="1" x14ac:dyDescent="0.25">
      <c r="E721" s="22"/>
    </row>
    <row r="722" spans="5:5" outlineLevel="1" x14ac:dyDescent="0.25">
      <c r="E722" s="22"/>
    </row>
    <row r="723" spans="5:5" outlineLevel="1" x14ac:dyDescent="0.25">
      <c r="E723" s="22"/>
    </row>
    <row r="724" spans="5:5" outlineLevel="1" x14ac:dyDescent="0.25">
      <c r="E724" s="22"/>
    </row>
    <row r="725" spans="5:5" outlineLevel="1" x14ac:dyDescent="0.25">
      <c r="E725" s="22"/>
    </row>
    <row r="726" spans="5:5" outlineLevel="1" x14ac:dyDescent="0.25">
      <c r="E726" s="22"/>
    </row>
    <row r="727" spans="5:5" outlineLevel="1" x14ac:dyDescent="0.25">
      <c r="E727" s="22"/>
    </row>
    <row r="728" spans="5:5" outlineLevel="1" x14ac:dyDescent="0.25">
      <c r="E728" s="22"/>
    </row>
    <row r="729" spans="5:5" outlineLevel="1" x14ac:dyDescent="0.25">
      <c r="E729" s="22"/>
    </row>
    <row r="730" spans="5:5" outlineLevel="1" x14ac:dyDescent="0.25">
      <c r="E730" s="22"/>
    </row>
    <row r="731" spans="5:5" outlineLevel="1" x14ac:dyDescent="0.25">
      <c r="E731" s="22"/>
    </row>
    <row r="732" spans="5:5" outlineLevel="1" x14ac:dyDescent="0.25">
      <c r="E732" s="22"/>
    </row>
    <row r="733" spans="5:5" outlineLevel="1" x14ac:dyDescent="0.25">
      <c r="E733" s="22"/>
    </row>
    <row r="734" spans="5:5" outlineLevel="1" x14ac:dyDescent="0.25">
      <c r="E734" s="22"/>
    </row>
    <row r="735" spans="5:5" outlineLevel="1" x14ac:dyDescent="0.25">
      <c r="E735" s="22"/>
    </row>
    <row r="736" spans="5:5" outlineLevel="1" x14ac:dyDescent="0.25">
      <c r="E736" s="22"/>
    </row>
    <row r="737" spans="5:5" outlineLevel="1" x14ac:dyDescent="0.25">
      <c r="E737" s="22"/>
    </row>
    <row r="738" spans="5:5" outlineLevel="1" x14ac:dyDescent="0.25">
      <c r="E738" s="22"/>
    </row>
    <row r="739" spans="5:5" outlineLevel="1" x14ac:dyDescent="0.25">
      <c r="E739" s="22"/>
    </row>
    <row r="740" spans="5:5" outlineLevel="1" x14ac:dyDescent="0.25">
      <c r="E740" s="22"/>
    </row>
    <row r="741" spans="5:5" outlineLevel="1" x14ac:dyDescent="0.25">
      <c r="E741" s="22"/>
    </row>
    <row r="742" spans="5:5" outlineLevel="1" x14ac:dyDescent="0.25">
      <c r="E742" s="22"/>
    </row>
    <row r="743" spans="5:5" outlineLevel="1" x14ac:dyDescent="0.25">
      <c r="E743" s="22"/>
    </row>
    <row r="744" spans="5:5" outlineLevel="1" x14ac:dyDescent="0.25">
      <c r="E744" s="22"/>
    </row>
    <row r="745" spans="5:5" outlineLevel="1" x14ac:dyDescent="0.25">
      <c r="E745" s="22"/>
    </row>
    <row r="746" spans="5:5" outlineLevel="1" x14ac:dyDescent="0.25">
      <c r="E746" s="22"/>
    </row>
    <row r="747" spans="5:5" outlineLevel="1" x14ac:dyDescent="0.25">
      <c r="E747" s="22"/>
    </row>
    <row r="748" spans="5:5" outlineLevel="1" x14ac:dyDescent="0.25">
      <c r="E748" s="22"/>
    </row>
    <row r="749" spans="5:5" outlineLevel="1" x14ac:dyDescent="0.25">
      <c r="E749" s="22"/>
    </row>
    <row r="750" spans="5:5" outlineLevel="1" x14ac:dyDescent="0.25">
      <c r="E750" s="22"/>
    </row>
    <row r="751" spans="5:5" outlineLevel="1" x14ac:dyDescent="0.25">
      <c r="E751" s="22"/>
    </row>
    <row r="752" spans="5:5" outlineLevel="1" x14ac:dyDescent="0.25">
      <c r="E752" s="22"/>
    </row>
    <row r="753" spans="5:5" outlineLevel="1" x14ac:dyDescent="0.25">
      <c r="E753" s="22"/>
    </row>
    <row r="754" spans="5:5" outlineLevel="1" x14ac:dyDescent="0.25">
      <c r="E754" s="22"/>
    </row>
    <row r="755" spans="5:5" outlineLevel="1" x14ac:dyDescent="0.25">
      <c r="E755" s="22"/>
    </row>
    <row r="756" spans="5:5" outlineLevel="1" x14ac:dyDescent="0.25">
      <c r="E756" s="22"/>
    </row>
    <row r="757" spans="5:5" outlineLevel="1" x14ac:dyDescent="0.25">
      <c r="E757" s="22"/>
    </row>
    <row r="758" spans="5:5" outlineLevel="1" x14ac:dyDescent="0.25">
      <c r="E758" s="22"/>
    </row>
    <row r="759" spans="5:5" outlineLevel="1" x14ac:dyDescent="0.25">
      <c r="E759" s="22"/>
    </row>
    <row r="760" spans="5:5" outlineLevel="1" x14ac:dyDescent="0.25">
      <c r="E760" s="22"/>
    </row>
    <row r="761" spans="5:5" outlineLevel="1" x14ac:dyDescent="0.25">
      <c r="E761" s="22"/>
    </row>
    <row r="762" spans="5:5" outlineLevel="1" x14ac:dyDescent="0.25">
      <c r="E762" s="22"/>
    </row>
    <row r="763" spans="5:5" outlineLevel="1" x14ac:dyDescent="0.25">
      <c r="E763" s="22"/>
    </row>
    <row r="764" spans="5:5" outlineLevel="1" x14ac:dyDescent="0.25">
      <c r="E764" s="22"/>
    </row>
    <row r="765" spans="5:5" outlineLevel="1" x14ac:dyDescent="0.25">
      <c r="E765" s="22"/>
    </row>
    <row r="766" spans="5:5" outlineLevel="1" x14ac:dyDescent="0.25">
      <c r="E766" s="22"/>
    </row>
    <row r="767" spans="5:5" outlineLevel="1" x14ac:dyDescent="0.25">
      <c r="E767" s="22"/>
    </row>
    <row r="768" spans="5:5" outlineLevel="1" x14ac:dyDescent="0.25">
      <c r="E768" s="22"/>
    </row>
    <row r="769" spans="5:5" outlineLevel="1" x14ac:dyDescent="0.25">
      <c r="E769" s="22"/>
    </row>
    <row r="770" spans="5:5" outlineLevel="1" x14ac:dyDescent="0.25">
      <c r="E770" s="22"/>
    </row>
    <row r="771" spans="5:5" outlineLevel="1" x14ac:dyDescent="0.25">
      <c r="E771" s="22"/>
    </row>
    <row r="772" spans="5:5" outlineLevel="1" x14ac:dyDescent="0.25">
      <c r="E772" s="22"/>
    </row>
    <row r="773" spans="5:5" outlineLevel="1" x14ac:dyDescent="0.25">
      <c r="E773" s="22"/>
    </row>
    <row r="774" spans="5:5" outlineLevel="1" x14ac:dyDescent="0.25">
      <c r="E774" s="22"/>
    </row>
    <row r="775" spans="5:5" outlineLevel="1" x14ac:dyDescent="0.25">
      <c r="E775" s="22"/>
    </row>
    <row r="776" spans="5:5" outlineLevel="1" x14ac:dyDescent="0.25">
      <c r="E776" s="22"/>
    </row>
    <row r="777" spans="5:5" outlineLevel="1" x14ac:dyDescent="0.25">
      <c r="E777" s="22"/>
    </row>
    <row r="778" spans="5:5" outlineLevel="1" x14ac:dyDescent="0.25">
      <c r="E778" s="22"/>
    </row>
    <row r="779" spans="5:5" outlineLevel="1" x14ac:dyDescent="0.25">
      <c r="E779" s="22"/>
    </row>
    <row r="780" spans="5:5" outlineLevel="1" x14ac:dyDescent="0.25">
      <c r="E780" s="22"/>
    </row>
    <row r="781" spans="5:5" outlineLevel="1" x14ac:dyDescent="0.25">
      <c r="E781" s="22"/>
    </row>
    <row r="782" spans="5:5" outlineLevel="1" x14ac:dyDescent="0.25">
      <c r="E782" s="22"/>
    </row>
    <row r="783" spans="5:5" outlineLevel="1" x14ac:dyDescent="0.25">
      <c r="E783" s="22"/>
    </row>
    <row r="784" spans="5:5" outlineLevel="1" x14ac:dyDescent="0.25">
      <c r="E784" s="22"/>
    </row>
    <row r="785" spans="5:5" outlineLevel="1" x14ac:dyDescent="0.25">
      <c r="E785" s="22"/>
    </row>
    <row r="786" spans="5:5" outlineLevel="1" x14ac:dyDescent="0.25">
      <c r="E786" s="22"/>
    </row>
    <row r="787" spans="5:5" outlineLevel="1" x14ac:dyDescent="0.25">
      <c r="E787" s="22"/>
    </row>
    <row r="788" spans="5:5" outlineLevel="1" x14ac:dyDescent="0.25">
      <c r="E788" s="22"/>
    </row>
    <row r="789" spans="5:5" outlineLevel="1" x14ac:dyDescent="0.25">
      <c r="E789" s="22"/>
    </row>
    <row r="790" spans="5:5" outlineLevel="1" x14ac:dyDescent="0.25">
      <c r="E790" s="22"/>
    </row>
    <row r="791" spans="5:5" outlineLevel="1" x14ac:dyDescent="0.25">
      <c r="E791" s="22"/>
    </row>
    <row r="792" spans="5:5" outlineLevel="1" x14ac:dyDescent="0.25">
      <c r="E792" s="22"/>
    </row>
    <row r="793" spans="5:5" outlineLevel="1" x14ac:dyDescent="0.25">
      <c r="E793" s="22"/>
    </row>
    <row r="794" spans="5:5" outlineLevel="1" x14ac:dyDescent="0.25">
      <c r="E794" s="22"/>
    </row>
    <row r="795" spans="5:5" outlineLevel="1" x14ac:dyDescent="0.25">
      <c r="E795" s="22"/>
    </row>
    <row r="796" spans="5:5" outlineLevel="1" x14ac:dyDescent="0.25">
      <c r="E796" s="22"/>
    </row>
    <row r="797" spans="5:5" outlineLevel="1" x14ac:dyDescent="0.25">
      <c r="E797" s="22"/>
    </row>
    <row r="798" spans="5:5" outlineLevel="1" x14ac:dyDescent="0.25">
      <c r="E798" s="22"/>
    </row>
    <row r="799" spans="5:5" outlineLevel="1" x14ac:dyDescent="0.25">
      <c r="E799" s="22"/>
    </row>
    <row r="800" spans="5:5" outlineLevel="1" x14ac:dyDescent="0.25">
      <c r="E800" s="22"/>
    </row>
    <row r="801" spans="5:5" outlineLevel="1" x14ac:dyDescent="0.25">
      <c r="E801" s="22"/>
    </row>
    <row r="802" spans="5:5" outlineLevel="1" x14ac:dyDescent="0.25">
      <c r="E802" s="22"/>
    </row>
    <row r="803" spans="5:5" outlineLevel="1" x14ac:dyDescent="0.25">
      <c r="E803" s="22"/>
    </row>
    <row r="804" spans="5:5" outlineLevel="1" x14ac:dyDescent="0.25">
      <c r="E804" s="22"/>
    </row>
    <row r="805" spans="5:5" outlineLevel="1" x14ac:dyDescent="0.25">
      <c r="E805" s="22"/>
    </row>
    <row r="806" spans="5:5" outlineLevel="1" x14ac:dyDescent="0.25">
      <c r="E806" s="22"/>
    </row>
    <row r="807" spans="5:5" outlineLevel="1" x14ac:dyDescent="0.25">
      <c r="E807" s="22"/>
    </row>
    <row r="808" spans="5:5" outlineLevel="1" x14ac:dyDescent="0.25">
      <c r="E808" s="22"/>
    </row>
    <row r="809" spans="5:5" outlineLevel="1" x14ac:dyDescent="0.25">
      <c r="E809" s="22"/>
    </row>
    <row r="810" spans="5:5" outlineLevel="1" x14ac:dyDescent="0.25">
      <c r="E810" s="22"/>
    </row>
    <row r="811" spans="5:5" outlineLevel="1" x14ac:dyDescent="0.25">
      <c r="E811" s="22"/>
    </row>
    <row r="812" spans="5:5" outlineLevel="1" x14ac:dyDescent="0.25">
      <c r="E812" s="22"/>
    </row>
    <row r="813" spans="5:5" outlineLevel="1" x14ac:dyDescent="0.25">
      <c r="E813" s="22"/>
    </row>
    <row r="814" spans="5:5" outlineLevel="1" x14ac:dyDescent="0.25">
      <c r="E814" s="22"/>
    </row>
    <row r="815" spans="5:5" outlineLevel="1" x14ac:dyDescent="0.25">
      <c r="E815" s="22"/>
    </row>
    <row r="816" spans="5:5" outlineLevel="1" x14ac:dyDescent="0.25">
      <c r="E816" s="22"/>
    </row>
    <row r="817" spans="5:5" outlineLevel="1" x14ac:dyDescent="0.25">
      <c r="E817" s="22"/>
    </row>
    <row r="818" spans="5:5" outlineLevel="1" x14ac:dyDescent="0.25">
      <c r="E818" s="22"/>
    </row>
    <row r="819" spans="5:5" outlineLevel="1" x14ac:dyDescent="0.25">
      <c r="E819" s="22"/>
    </row>
    <row r="820" spans="5:5" outlineLevel="1" x14ac:dyDescent="0.25">
      <c r="E820" s="22"/>
    </row>
    <row r="821" spans="5:5" outlineLevel="1" x14ac:dyDescent="0.25">
      <c r="E821" s="22"/>
    </row>
    <row r="822" spans="5:5" outlineLevel="1" x14ac:dyDescent="0.25">
      <c r="E822" s="22"/>
    </row>
    <row r="823" spans="5:5" outlineLevel="1" x14ac:dyDescent="0.25">
      <c r="E823" s="22"/>
    </row>
    <row r="824" spans="5:5" outlineLevel="1" x14ac:dyDescent="0.25">
      <c r="E824" s="22"/>
    </row>
    <row r="825" spans="5:5" outlineLevel="1" x14ac:dyDescent="0.25">
      <c r="E825" s="22"/>
    </row>
    <row r="826" spans="5:5" outlineLevel="1" x14ac:dyDescent="0.25">
      <c r="E826" s="22"/>
    </row>
    <row r="827" spans="5:5" outlineLevel="1" x14ac:dyDescent="0.25">
      <c r="E827" s="22"/>
    </row>
    <row r="828" spans="5:5" outlineLevel="1" x14ac:dyDescent="0.25">
      <c r="E828" s="22"/>
    </row>
    <row r="829" spans="5:5" outlineLevel="1" x14ac:dyDescent="0.25">
      <c r="E829" s="22"/>
    </row>
    <row r="830" spans="5:5" outlineLevel="1" x14ac:dyDescent="0.25">
      <c r="E830" s="22"/>
    </row>
    <row r="831" spans="5:5" outlineLevel="1" x14ac:dyDescent="0.25">
      <c r="E831" s="22"/>
    </row>
    <row r="832" spans="5:5" outlineLevel="1" x14ac:dyDescent="0.25">
      <c r="E832" s="22"/>
    </row>
    <row r="833" spans="5:5" outlineLevel="1" x14ac:dyDescent="0.25">
      <c r="E833" s="22"/>
    </row>
    <row r="834" spans="5:5" outlineLevel="1" x14ac:dyDescent="0.25">
      <c r="E834" s="22"/>
    </row>
    <row r="835" spans="5:5" outlineLevel="1" x14ac:dyDescent="0.25">
      <c r="E835" s="22"/>
    </row>
    <row r="836" spans="5:5" outlineLevel="1" x14ac:dyDescent="0.25">
      <c r="E836" s="22"/>
    </row>
    <row r="837" spans="5:5" outlineLevel="1" x14ac:dyDescent="0.25">
      <c r="E837" s="22"/>
    </row>
    <row r="838" spans="5:5" outlineLevel="1" x14ac:dyDescent="0.25">
      <c r="E838" s="22"/>
    </row>
    <row r="839" spans="5:5" outlineLevel="1" x14ac:dyDescent="0.25">
      <c r="E839" s="22"/>
    </row>
    <row r="840" spans="5:5" outlineLevel="1" x14ac:dyDescent="0.25">
      <c r="E840" s="22"/>
    </row>
    <row r="841" spans="5:5" outlineLevel="1" x14ac:dyDescent="0.25">
      <c r="E841" s="22"/>
    </row>
    <row r="842" spans="5:5" outlineLevel="1" x14ac:dyDescent="0.25">
      <c r="E842" s="22"/>
    </row>
    <row r="843" spans="5:5" outlineLevel="1" x14ac:dyDescent="0.25">
      <c r="E843" s="22"/>
    </row>
    <row r="844" spans="5:5" outlineLevel="1" x14ac:dyDescent="0.25">
      <c r="E844" s="22"/>
    </row>
    <row r="845" spans="5:5" outlineLevel="1" x14ac:dyDescent="0.25">
      <c r="E845" s="22"/>
    </row>
    <row r="846" spans="5:5" outlineLevel="1" x14ac:dyDescent="0.25">
      <c r="E846" s="22"/>
    </row>
    <row r="847" spans="5:5" outlineLevel="1" x14ac:dyDescent="0.25">
      <c r="E847" s="22"/>
    </row>
    <row r="848" spans="5:5" outlineLevel="1" x14ac:dyDescent="0.25">
      <c r="E848" s="22"/>
    </row>
    <row r="849" spans="5:5" outlineLevel="1" x14ac:dyDescent="0.25">
      <c r="E849" s="22"/>
    </row>
    <row r="850" spans="5:5" outlineLevel="1" x14ac:dyDescent="0.25">
      <c r="E850" s="22"/>
    </row>
    <row r="851" spans="5:5" outlineLevel="1" x14ac:dyDescent="0.25">
      <c r="E851" s="22"/>
    </row>
    <row r="852" spans="5:5" outlineLevel="1" x14ac:dyDescent="0.25">
      <c r="E852" s="22"/>
    </row>
    <row r="853" spans="5:5" outlineLevel="1" x14ac:dyDescent="0.25">
      <c r="E853" s="22"/>
    </row>
    <row r="854" spans="5:5" outlineLevel="1" x14ac:dyDescent="0.25">
      <c r="E854" s="22"/>
    </row>
    <row r="855" spans="5:5" outlineLevel="1" x14ac:dyDescent="0.25">
      <c r="E855" s="22"/>
    </row>
    <row r="856" spans="5:5" outlineLevel="1" x14ac:dyDescent="0.25">
      <c r="E856" s="22"/>
    </row>
    <row r="857" spans="5:5" outlineLevel="1" x14ac:dyDescent="0.25">
      <c r="E857" s="22"/>
    </row>
    <row r="858" spans="5:5" outlineLevel="1" x14ac:dyDescent="0.25">
      <c r="E858" s="22"/>
    </row>
    <row r="859" spans="5:5" outlineLevel="1" x14ac:dyDescent="0.25">
      <c r="E859" s="22"/>
    </row>
    <row r="860" spans="5:5" outlineLevel="1" x14ac:dyDescent="0.25">
      <c r="E860" s="22"/>
    </row>
    <row r="861" spans="5:5" outlineLevel="1" x14ac:dyDescent="0.25">
      <c r="E861" s="22"/>
    </row>
    <row r="862" spans="5:5" outlineLevel="1" x14ac:dyDescent="0.25">
      <c r="E862" s="22"/>
    </row>
    <row r="863" spans="5:5" outlineLevel="1" x14ac:dyDescent="0.25">
      <c r="E863" s="22"/>
    </row>
    <row r="864" spans="5:5" outlineLevel="1" x14ac:dyDescent="0.25">
      <c r="E864" s="22"/>
    </row>
    <row r="865" spans="5:5" outlineLevel="1" x14ac:dyDescent="0.25">
      <c r="E865" s="22"/>
    </row>
    <row r="866" spans="5:5" outlineLevel="1" x14ac:dyDescent="0.25">
      <c r="E866" s="22"/>
    </row>
    <row r="867" spans="5:5" outlineLevel="1" x14ac:dyDescent="0.25">
      <c r="E867" s="22"/>
    </row>
    <row r="868" spans="5:5" outlineLevel="1" x14ac:dyDescent="0.25">
      <c r="E868" s="22"/>
    </row>
    <row r="869" spans="5:5" outlineLevel="1" x14ac:dyDescent="0.25">
      <c r="E869" s="22"/>
    </row>
    <row r="870" spans="5:5" outlineLevel="1" x14ac:dyDescent="0.25">
      <c r="E870" s="22"/>
    </row>
    <row r="871" spans="5:5" outlineLevel="1" x14ac:dyDescent="0.25">
      <c r="E871" s="22"/>
    </row>
    <row r="872" spans="5:5" outlineLevel="1" x14ac:dyDescent="0.25">
      <c r="E872" s="22"/>
    </row>
    <row r="873" spans="5:5" outlineLevel="1" x14ac:dyDescent="0.25">
      <c r="E873" s="22"/>
    </row>
    <row r="874" spans="5:5" outlineLevel="1" x14ac:dyDescent="0.25">
      <c r="E874" s="22"/>
    </row>
    <row r="875" spans="5:5" outlineLevel="1" x14ac:dyDescent="0.25">
      <c r="E875" s="22"/>
    </row>
    <row r="876" spans="5:5" outlineLevel="1" x14ac:dyDescent="0.25">
      <c r="E876" s="22"/>
    </row>
    <row r="877" spans="5:5" outlineLevel="1" x14ac:dyDescent="0.25">
      <c r="E877" s="22"/>
    </row>
    <row r="878" spans="5:5" outlineLevel="1" x14ac:dyDescent="0.25">
      <c r="E878" s="22"/>
    </row>
    <row r="879" spans="5:5" outlineLevel="1" x14ac:dyDescent="0.25">
      <c r="E879" s="22"/>
    </row>
    <row r="880" spans="5:5" outlineLevel="1" x14ac:dyDescent="0.25">
      <c r="E880" s="22"/>
    </row>
    <row r="881" spans="5:5" outlineLevel="1" x14ac:dyDescent="0.25">
      <c r="E881" s="22"/>
    </row>
    <row r="882" spans="5:5" outlineLevel="1" x14ac:dyDescent="0.25">
      <c r="E882" s="22"/>
    </row>
    <row r="883" spans="5:5" outlineLevel="1" x14ac:dyDescent="0.25">
      <c r="E883" s="22"/>
    </row>
    <row r="884" spans="5:5" outlineLevel="1" x14ac:dyDescent="0.25">
      <c r="E884" s="22"/>
    </row>
    <row r="885" spans="5:5" outlineLevel="1" x14ac:dyDescent="0.25">
      <c r="E885" s="22"/>
    </row>
    <row r="886" spans="5:5" outlineLevel="1" x14ac:dyDescent="0.25">
      <c r="E886" s="22"/>
    </row>
    <row r="887" spans="5:5" outlineLevel="1" x14ac:dyDescent="0.25">
      <c r="E887" s="22"/>
    </row>
    <row r="888" spans="5:5" outlineLevel="1" x14ac:dyDescent="0.25">
      <c r="E888" s="22"/>
    </row>
    <row r="889" spans="5:5" outlineLevel="1" x14ac:dyDescent="0.25">
      <c r="E889" s="22"/>
    </row>
    <row r="890" spans="5:5" outlineLevel="1" x14ac:dyDescent="0.25">
      <c r="E890" s="22"/>
    </row>
    <row r="891" spans="5:5" outlineLevel="1" x14ac:dyDescent="0.25">
      <c r="E891" s="22"/>
    </row>
    <row r="892" spans="5:5" outlineLevel="1" x14ac:dyDescent="0.25">
      <c r="E892" s="22"/>
    </row>
    <row r="893" spans="5:5" outlineLevel="1" x14ac:dyDescent="0.25">
      <c r="E893" s="22"/>
    </row>
    <row r="894" spans="5:5" outlineLevel="1" x14ac:dyDescent="0.25">
      <c r="E894" s="22"/>
    </row>
    <row r="895" spans="5:5" outlineLevel="1" x14ac:dyDescent="0.25">
      <c r="E895" s="22"/>
    </row>
    <row r="896" spans="5:5" outlineLevel="1" x14ac:dyDescent="0.25">
      <c r="E896" s="22"/>
    </row>
    <row r="897" spans="5:5" outlineLevel="1" x14ac:dyDescent="0.25">
      <c r="E897" s="22"/>
    </row>
    <row r="898" spans="5:5" outlineLevel="1" x14ac:dyDescent="0.25">
      <c r="E898" s="22"/>
    </row>
    <row r="899" spans="5:5" outlineLevel="1" x14ac:dyDescent="0.25">
      <c r="E899" s="22"/>
    </row>
    <row r="900" spans="5:5" outlineLevel="1" x14ac:dyDescent="0.25">
      <c r="E900" s="22"/>
    </row>
    <row r="901" spans="5:5" outlineLevel="1" x14ac:dyDescent="0.25">
      <c r="E901" s="22"/>
    </row>
    <row r="902" spans="5:5" outlineLevel="1" x14ac:dyDescent="0.25">
      <c r="E902" s="22"/>
    </row>
    <row r="903" spans="5:5" outlineLevel="1" x14ac:dyDescent="0.25">
      <c r="E903" s="22"/>
    </row>
    <row r="904" spans="5:5" outlineLevel="1" x14ac:dyDescent="0.25">
      <c r="E904" s="22"/>
    </row>
    <row r="905" spans="5:5" outlineLevel="1" x14ac:dyDescent="0.25">
      <c r="E905" s="22"/>
    </row>
    <row r="906" spans="5:5" outlineLevel="1" x14ac:dyDescent="0.25">
      <c r="E906" s="22"/>
    </row>
    <row r="907" spans="5:5" outlineLevel="1" x14ac:dyDescent="0.25">
      <c r="E907" s="22"/>
    </row>
    <row r="908" spans="5:5" outlineLevel="1" x14ac:dyDescent="0.25">
      <c r="E908" s="22"/>
    </row>
    <row r="909" spans="5:5" outlineLevel="1" x14ac:dyDescent="0.25">
      <c r="E909" s="22"/>
    </row>
    <row r="910" spans="5:5" outlineLevel="1" x14ac:dyDescent="0.25">
      <c r="E910" s="22"/>
    </row>
    <row r="911" spans="5:5" outlineLevel="1" x14ac:dyDescent="0.25">
      <c r="E911" s="22"/>
    </row>
    <row r="912" spans="5:5" outlineLevel="1" x14ac:dyDescent="0.25">
      <c r="E912" s="22"/>
    </row>
    <row r="913" spans="5:5" outlineLevel="1" x14ac:dyDescent="0.25">
      <c r="E913" s="22"/>
    </row>
    <row r="914" spans="5:5" outlineLevel="1" x14ac:dyDescent="0.25">
      <c r="E914" s="22"/>
    </row>
    <row r="915" spans="5:5" outlineLevel="1" x14ac:dyDescent="0.25">
      <c r="E915" s="22"/>
    </row>
    <row r="916" spans="5:5" outlineLevel="1" x14ac:dyDescent="0.25">
      <c r="E916" s="22"/>
    </row>
    <row r="917" spans="5:5" outlineLevel="1" x14ac:dyDescent="0.25">
      <c r="E917" s="22"/>
    </row>
    <row r="918" spans="5:5" outlineLevel="1" x14ac:dyDescent="0.25">
      <c r="E918" s="22"/>
    </row>
    <row r="919" spans="5:5" outlineLevel="1" x14ac:dyDescent="0.25">
      <c r="E919" s="22"/>
    </row>
    <row r="920" spans="5:5" outlineLevel="1" x14ac:dyDescent="0.25">
      <c r="E920" s="22"/>
    </row>
    <row r="921" spans="5:5" outlineLevel="1" x14ac:dyDescent="0.25">
      <c r="E921" s="22"/>
    </row>
    <row r="922" spans="5:5" outlineLevel="1" x14ac:dyDescent="0.25">
      <c r="E922" s="22"/>
    </row>
    <row r="923" spans="5:5" outlineLevel="1" x14ac:dyDescent="0.25">
      <c r="E923" s="22"/>
    </row>
    <row r="924" spans="5:5" outlineLevel="1" x14ac:dyDescent="0.25">
      <c r="E924" s="22"/>
    </row>
    <row r="925" spans="5:5" outlineLevel="1" x14ac:dyDescent="0.25">
      <c r="E925" s="22"/>
    </row>
    <row r="926" spans="5:5" outlineLevel="1" x14ac:dyDescent="0.25">
      <c r="E926" s="22"/>
    </row>
    <row r="927" spans="5:5" outlineLevel="1" x14ac:dyDescent="0.25">
      <c r="E927" s="22"/>
    </row>
    <row r="928" spans="5:5" outlineLevel="1" x14ac:dyDescent="0.25">
      <c r="E928" s="22"/>
    </row>
    <row r="929" spans="5:5" outlineLevel="1" x14ac:dyDescent="0.25">
      <c r="E929" s="22"/>
    </row>
    <row r="930" spans="5:5" outlineLevel="1" x14ac:dyDescent="0.25">
      <c r="E930" s="22"/>
    </row>
    <row r="931" spans="5:5" outlineLevel="1" x14ac:dyDescent="0.25">
      <c r="E931" s="22"/>
    </row>
    <row r="932" spans="5:5" outlineLevel="1" x14ac:dyDescent="0.25">
      <c r="E932" s="22"/>
    </row>
    <row r="933" spans="5:5" outlineLevel="1" x14ac:dyDescent="0.25">
      <c r="E933" s="22"/>
    </row>
    <row r="934" spans="5:5" outlineLevel="1" x14ac:dyDescent="0.25">
      <c r="E934" s="22"/>
    </row>
    <row r="935" spans="5:5" outlineLevel="1" x14ac:dyDescent="0.25">
      <c r="E935" s="22"/>
    </row>
    <row r="936" spans="5:5" outlineLevel="1" x14ac:dyDescent="0.25">
      <c r="E936" s="22"/>
    </row>
    <row r="937" spans="5:5" outlineLevel="1" x14ac:dyDescent="0.25">
      <c r="E937" s="22"/>
    </row>
    <row r="938" spans="5:5" outlineLevel="1" x14ac:dyDescent="0.25">
      <c r="E938" s="22"/>
    </row>
    <row r="939" spans="5:5" outlineLevel="1" x14ac:dyDescent="0.25">
      <c r="E939" s="22"/>
    </row>
    <row r="940" spans="5:5" outlineLevel="1" x14ac:dyDescent="0.25">
      <c r="E940" s="22"/>
    </row>
    <row r="941" spans="5:5" outlineLevel="1" x14ac:dyDescent="0.25">
      <c r="E941" s="22"/>
    </row>
    <row r="942" spans="5:5" outlineLevel="1" x14ac:dyDescent="0.25">
      <c r="E942" s="22"/>
    </row>
    <row r="943" spans="5:5" outlineLevel="1" x14ac:dyDescent="0.25">
      <c r="E943" s="22"/>
    </row>
    <row r="944" spans="5:5" outlineLevel="1" x14ac:dyDescent="0.25">
      <c r="E944" s="22"/>
    </row>
    <row r="945" spans="5:5" outlineLevel="1" x14ac:dyDescent="0.25">
      <c r="E945" s="22"/>
    </row>
    <row r="946" spans="5:5" outlineLevel="1" x14ac:dyDescent="0.25">
      <c r="E946" s="22"/>
    </row>
    <row r="947" spans="5:5" outlineLevel="1" x14ac:dyDescent="0.25">
      <c r="E947" s="22"/>
    </row>
    <row r="948" spans="5:5" outlineLevel="1" x14ac:dyDescent="0.25">
      <c r="E948" s="22"/>
    </row>
    <row r="949" spans="5:5" outlineLevel="1" x14ac:dyDescent="0.25">
      <c r="E949" s="22"/>
    </row>
    <row r="950" spans="5:5" outlineLevel="1" x14ac:dyDescent="0.25">
      <c r="E950" s="22"/>
    </row>
    <row r="951" spans="5:5" outlineLevel="1" x14ac:dyDescent="0.25">
      <c r="E951" s="22"/>
    </row>
    <row r="952" spans="5:5" outlineLevel="1" x14ac:dyDescent="0.25">
      <c r="E952" s="22"/>
    </row>
    <row r="953" spans="5:5" outlineLevel="1" x14ac:dyDescent="0.25">
      <c r="E953" s="22"/>
    </row>
    <row r="954" spans="5:5" outlineLevel="1" x14ac:dyDescent="0.25">
      <c r="E954" s="22"/>
    </row>
    <row r="955" spans="5:5" outlineLevel="1" x14ac:dyDescent="0.25">
      <c r="E955" s="22"/>
    </row>
    <row r="956" spans="5:5" outlineLevel="1" x14ac:dyDescent="0.25">
      <c r="E956" s="22"/>
    </row>
    <row r="957" spans="5:5" outlineLevel="1" x14ac:dyDescent="0.25">
      <c r="E957" s="22"/>
    </row>
    <row r="958" spans="5:5" outlineLevel="1" x14ac:dyDescent="0.25">
      <c r="E958" s="22"/>
    </row>
    <row r="959" spans="5:5" outlineLevel="1" x14ac:dyDescent="0.25">
      <c r="E959" s="22"/>
    </row>
    <row r="960" spans="5:5" outlineLevel="1" x14ac:dyDescent="0.25">
      <c r="E960" s="22"/>
    </row>
    <row r="961" spans="5:5" outlineLevel="1" x14ac:dyDescent="0.25">
      <c r="E961" s="22"/>
    </row>
    <row r="962" spans="5:5" outlineLevel="1" x14ac:dyDescent="0.25">
      <c r="E962" s="22"/>
    </row>
    <row r="963" spans="5:5" outlineLevel="1" x14ac:dyDescent="0.25">
      <c r="E963" s="22"/>
    </row>
    <row r="964" spans="5:5" outlineLevel="1" x14ac:dyDescent="0.25">
      <c r="E964" s="22"/>
    </row>
    <row r="965" spans="5:5" outlineLevel="1" x14ac:dyDescent="0.25">
      <c r="E965" s="22"/>
    </row>
    <row r="966" spans="5:5" outlineLevel="1" x14ac:dyDescent="0.25">
      <c r="E966" s="22"/>
    </row>
    <row r="967" spans="5:5" outlineLevel="1" x14ac:dyDescent="0.25">
      <c r="E967" s="22"/>
    </row>
    <row r="968" spans="5:5" outlineLevel="1" x14ac:dyDescent="0.25">
      <c r="E968" s="22"/>
    </row>
    <row r="969" spans="5:5" outlineLevel="1" x14ac:dyDescent="0.25">
      <c r="E969" s="22"/>
    </row>
    <row r="970" spans="5:5" outlineLevel="1" x14ac:dyDescent="0.25">
      <c r="E970" s="22"/>
    </row>
    <row r="971" spans="5:5" outlineLevel="1" x14ac:dyDescent="0.25">
      <c r="E971" s="22"/>
    </row>
    <row r="972" spans="5:5" outlineLevel="1" x14ac:dyDescent="0.25">
      <c r="E972" s="22"/>
    </row>
    <row r="973" spans="5:5" outlineLevel="1" x14ac:dyDescent="0.25">
      <c r="E973" s="22"/>
    </row>
    <row r="974" spans="5:5" outlineLevel="1" x14ac:dyDescent="0.25">
      <c r="E974" s="22"/>
    </row>
    <row r="975" spans="5:5" outlineLevel="1" x14ac:dyDescent="0.25">
      <c r="E975" s="22"/>
    </row>
    <row r="976" spans="5:5" outlineLevel="1" x14ac:dyDescent="0.25">
      <c r="E976" s="22"/>
    </row>
    <row r="977" spans="5:5" outlineLevel="1" x14ac:dyDescent="0.25">
      <c r="E977" s="22"/>
    </row>
    <row r="978" spans="5:5" outlineLevel="1" x14ac:dyDescent="0.25">
      <c r="E978" s="22"/>
    </row>
    <row r="979" spans="5:5" outlineLevel="1" x14ac:dyDescent="0.25">
      <c r="E979" s="22"/>
    </row>
    <row r="980" spans="5:5" outlineLevel="1" x14ac:dyDescent="0.25">
      <c r="E980" s="22"/>
    </row>
    <row r="981" spans="5:5" outlineLevel="1" x14ac:dyDescent="0.25">
      <c r="E981" s="22"/>
    </row>
    <row r="982" spans="5:5" outlineLevel="1" x14ac:dyDescent="0.25">
      <c r="E982" s="22"/>
    </row>
    <row r="983" spans="5:5" outlineLevel="1" x14ac:dyDescent="0.25">
      <c r="E983" s="22"/>
    </row>
    <row r="984" spans="5:5" outlineLevel="1" x14ac:dyDescent="0.25">
      <c r="E984" s="22"/>
    </row>
    <row r="985" spans="5:5" outlineLevel="1" x14ac:dyDescent="0.25">
      <c r="E985" s="22"/>
    </row>
    <row r="986" spans="5:5" outlineLevel="1" x14ac:dyDescent="0.25">
      <c r="E986" s="22"/>
    </row>
    <row r="987" spans="5:5" outlineLevel="1" x14ac:dyDescent="0.25">
      <c r="E987" s="22"/>
    </row>
    <row r="988" spans="5:5" outlineLevel="1" x14ac:dyDescent="0.25">
      <c r="E988" s="22"/>
    </row>
    <row r="989" spans="5:5" outlineLevel="1" x14ac:dyDescent="0.25">
      <c r="E989" s="22"/>
    </row>
    <row r="990" spans="5:5" outlineLevel="1" x14ac:dyDescent="0.25">
      <c r="E990" s="22"/>
    </row>
    <row r="991" spans="5:5" outlineLevel="1" x14ac:dyDescent="0.25">
      <c r="E991" s="22"/>
    </row>
    <row r="992" spans="5:5" outlineLevel="1" x14ac:dyDescent="0.25">
      <c r="E992" s="22"/>
    </row>
    <row r="993" spans="5:5" outlineLevel="1" x14ac:dyDescent="0.25">
      <c r="E993" s="22"/>
    </row>
    <row r="994" spans="5:5" outlineLevel="1" x14ac:dyDescent="0.25">
      <c r="E994" s="22"/>
    </row>
    <row r="995" spans="5:5" outlineLevel="1" x14ac:dyDescent="0.25">
      <c r="E995" s="22"/>
    </row>
    <row r="996" spans="5:5" outlineLevel="1" x14ac:dyDescent="0.25">
      <c r="E996" s="22"/>
    </row>
    <row r="997" spans="5:5" outlineLevel="1" x14ac:dyDescent="0.25">
      <c r="E997" s="22"/>
    </row>
    <row r="998" spans="5:5" outlineLevel="1" x14ac:dyDescent="0.25">
      <c r="E998" s="22"/>
    </row>
    <row r="999" spans="5:5" outlineLevel="1" x14ac:dyDescent="0.25">
      <c r="E999" s="22"/>
    </row>
    <row r="1000" spans="5:5" outlineLevel="1" x14ac:dyDescent="0.25">
      <c r="E1000" s="22"/>
    </row>
    <row r="1001" spans="5:5" outlineLevel="1" x14ac:dyDescent="0.25">
      <c r="E1001" s="22"/>
    </row>
    <row r="1002" spans="5:5" outlineLevel="1" x14ac:dyDescent="0.25">
      <c r="E1002" s="22"/>
    </row>
    <row r="1003" spans="5:5" outlineLevel="1" x14ac:dyDescent="0.25">
      <c r="E1003" s="22"/>
    </row>
    <row r="1004" spans="5:5" outlineLevel="1" x14ac:dyDescent="0.25">
      <c r="E1004" s="22"/>
    </row>
    <row r="1005" spans="5:5" outlineLevel="1" x14ac:dyDescent="0.25">
      <c r="E1005" s="22"/>
    </row>
    <row r="1006" spans="5:5" outlineLevel="1" x14ac:dyDescent="0.25">
      <c r="E1006" s="22"/>
    </row>
    <row r="1007" spans="5:5" outlineLevel="1" x14ac:dyDescent="0.25">
      <c r="E1007" s="22"/>
    </row>
    <row r="1008" spans="5:5" outlineLevel="1" x14ac:dyDescent="0.25">
      <c r="E1008" s="22"/>
    </row>
    <row r="1009" spans="5:5" outlineLevel="1" x14ac:dyDescent="0.25">
      <c r="E1009" s="22"/>
    </row>
    <row r="1010" spans="5:5" outlineLevel="1" x14ac:dyDescent="0.25">
      <c r="E1010" s="22"/>
    </row>
    <row r="1011" spans="5:5" outlineLevel="1" x14ac:dyDescent="0.25">
      <c r="E1011" s="22"/>
    </row>
    <row r="1012" spans="5:5" outlineLevel="1" x14ac:dyDescent="0.25">
      <c r="E1012" s="22"/>
    </row>
    <row r="1013" spans="5:5" outlineLevel="1" x14ac:dyDescent="0.25">
      <c r="E1013" s="22"/>
    </row>
    <row r="1014" spans="5:5" outlineLevel="1" x14ac:dyDescent="0.25">
      <c r="E1014" s="22"/>
    </row>
    <row r="1015" spans="5:5" outlineLevel="1" x14ac:dyDescent="0.25">
      <c r="E1015" s="22"/>
    </row>
    <row r="1016" spans="5:5" outlineLevel="1" x14ac:dyDescent="0.25">
      <c r="E1016" s="22"/>
    </row>
    <row r="1017" spans="5:5" outlineLevel="1" x14ac:dyDescent="0.25">
      <c r="E1017" s="22"/>
    </row>
    <row r="1018" spans="5:5" outlineLevel="1" x14ac:dyDescent="0.25">
      <c r="E1018" s="22"/>
    </row>
    <row r="1019" spans="5:5" outlineLevel="1" x14ac:dyDescent="0.25">
      <c r="E1019" s="22"/>
    </row>
    <row r="1020" spans="5:5" outlineLevel="1" x14ac:dyDescent="0.25">
      <c r="E1020" s="22"/>
    </row>
    <row r="1021" spans="5:5" outlineLevel="1" x14ac:dyDescent="0.25">
      <c r="E1021" s="22"/>
    </row>
    <row r="1022" spans="5:5" outlineLevel="1" x14ac:dyDescent="0.25">
      <c r="E1022" s="22"/>
    </row>
    <row r="1023" spans="5:5" outlineLevel="1" x14ac:dyDescent="0.25">
      <c r="E1023" s="22"/>
    </row>
    <row r="1024" spans="5:5" outlineLevel="1" x14ac:dyDescent="0.25">
      <c r="E1024" s="22"/>
    </row>
    <row r="1025" spans="5:5" outlineLevel="1" x14ac:dyDescent="0.25">
      <c r="E1025" s="22"/>
    </row>
    <row r="1026" spans="5:5" outlineLevel="1" x14ac:dyDescent="0.25">
      <c r="E1026" s="22"/>
    </row>
    <row r="1027" spans="5:5" outlineLevel="1" x14ac:dyDescent="0.25">
      <c r="E1027" s="22"/>
    </row>
    <row r="1028" spans="5:5" outlineLevel="1" x14ac:dyDescent="0.25">
      <c r="E1028" s="22"/>
    </row>
    <row r="1029" spans="5:5" outlineLevel="1" x14ac:dyDescent="0.25">
      <c r="E1029" s="22"/>
    </row>
    <row r="1030" spans="5:5" outlineLevel="1" x14ac:dyDescent="0.25">
      <c r="E1030" s="22"/>
    </row>
    <row r="1031" spans="5:5" outlineLevel="1" x14ac:dyDescent="0.25">
      <c r="E1031" s="22"/>
    </row>
    <row r="1032" spans="5:5" outlineLevel="1" x14ac:dyDescent="0.25">
      <c r="E1032" s="22"/>
    </row>
    <row r="1033" spans="5:5" outlineLevel="1" x14ac:dyDescent="0.25">
      <c r="E1033" s="22"/>
    </row>
    <row r="1034" spans="5:5" outlineLevel="1" x14ac:dyDescent="0.25">
      <c r="E1034" s="22"/>
    </row>
    <row r="1035" spans="5:5" outlineLevel="1" x14ac:dyDescent="0.25">
      <c r="E1035" s="22"/>
    </row>
    <row r="1036" spans="5:5" outlineLevel="1" x14ac:dyDescent="0.25">
      <c r="E1036" s="22"/>
    </row>
    <row r="1037" spans="5:5" outlineLevel="1" x14ac:dyDescent="0.25">
      <c r="E1037" s="22"/>
    </row>
    <row r="1038" spans="5:5" outlineLevel="1" x14ac:dyDescent="0.25">
      <c r="E1038" s="22"/>
    </row>
    <row r="1039" spans="5:5" outlineLevel="1" x14ac:dyDescent="0.25">
      <c r="E1039" s="22"/>
    </row>
    <row r="1040" spans="5:5" outlineLevel="1" x14ac:dyDescent="0.25">
      <c r="E1040" s="22"/>
    </row>
    <row r="1041" spans="5:5" outlineLevel="1" x14ac:dyDescent="0.25">
      <c r="E1041" s="22"/>
    </row>
    <row r="1042" spans="5:5" outlineLevel="1" x14ac:dyDescent="0.25">
      <c r="E1042" s="22"/>
    </row>
    <row r="1043" spans="5:5" outlineLevel="1" x14ac:dyDescent="0.25">
      <c r="E1043" s="22"/>
    </row>
    <row r="1044" spans="5:5" outlineLevel="1" x14ac:dyDescent="0.25">
      <c r="E1044" s="22"/>
    </row>
    <row r="1045" spans="5:5" outlineLevel="1" x14ac:dyDescent="0.25">
      <c r="E1045" s="22"/>
    </row>
    <row r="1046" spans="5:5" outlineLevel="1" x14ac:dyDescent="0.25">
      <c r="E1046" s="22"/>
    </row>
    <row r="1047" spans="5:5" outlineLevel="1" x14ac:dyDescent="0.25">
      <c r="E1047" s="22"/>
    </row>
    <row r="1048" spans="5:5" outlineLevel="1" x14ac:dyDescent="0.25">
      <c r="E1048" s="22"/>
    </row>
    <row r="1049" spans="5:5" outlineLevel="1" x14ac:dyDescent="0.25">
      <c r="E1049" s="22"/>
    </row>
    <row r="1050" spans="5:5" outlineLevel="1" x14ac:dyDescent="0.25">
      <c r="E1050" s="22"/>
    </row>
    <row r="1051" spans="5:5" outlineLevel="1" x14ac:dyDescent="0.25">
      <c r="E1051" s="22"/>
    </row>
    <row r="1052" spans="5:5" outlineLevel="1" x14ac:dyDescent="0.25">
      <c r="E1052" s="22"/>
    </row>
    <row r="1053" spans="5:5" outlineLevel="1" x14ac:dyDescent="0.25">
      <c r="E1053" s="22"/>
    </row>
    <row r="1054" spans="5:5" outlineLevel="1" x14ac:dyDescent="0.25">
      <c r="E1054" s="22"/>
    </row>
    <row r="1055" spans="5:5" outlineLevel="1" x14ac:dyDescent="0.25">
      <c r="E1055" s="22"/>
    </row>
    <row r="1056" spans="5:5" outlineLevel="1" x14ac:dyDescent="0.25">
      <c r="E1056" s="22"/>
    </row>
    <row r="1057" spans="5:5" outlineLevel="1" x14ac:dyDescent="0.25">
      <c r="E1057" s="22"/>
    </row>
    <row r="1058" spans="5:5" outlineLevel="1" x14ac:dyDescent="0.25">
      <c r="E1058" s="22"/>
    </row>
    <row r="1059" spans="5:5" outlineLevel="1" x14ac:dyDescent="0.25">
      <c r="E1059" s="22"/>
    </row>
    <row r="1060" spans="5:5" outlineLevel="1" x14ac:dyDescent="0.25">
      <c r="E1060" s="22"/>
    </row>
    <row r="1061" spans="5:5" outlineLevel="1" x14ac:dyDescent="0.25">
      <c r="E1061" s="22"/>
    </row>
    <row r="1062" spans="5:5" outlineLevel="1" x14ac:dyDescent="0.25">
      <c r="E1062" s="22"/>
    </row>
    <row r="1063" spans="5:5" outlineLevel="1" x14ac:dyDescent="0.25">
      <c r="E1063" s="22"/>
    </row>
    <row r="1064" spans="5:5" outlineLevel="1" x14ac:dyDescent="0.25">
      <c r="E1064" s="22"/>
    </row>
    <row r="1065" spans="5:5" outlineLevel="1" x14ac:dyDescent="0.25">
      <c r="E1065" s="22"/>
    </row>
    <row r="1066" spans="5:5" outlineLevel="1" x14ac:dyDescent="0.25">
      <c r="E1066" s="22"/>
    </row>
    <row r="1067" spans="5:5" outlineLevel="1" x14ac:dyDescent="0.25">
      <c r="E1067" s="22"/>
    </row>
    <row r="1068" spans="5:5" outlineLevel="1" x14ac:dyDescent="0.25">
      <c r="E1068" s="22"/>
    </row>
    <row r="1069" spans="5:5" outlineLevel="1" x14ac:dyDescent="0.25">
      <c r="E1069" s="22"/>
    </row>
    <row r="1070" spans="5:5" outlineLevel="1" x14ac:dyDescent="0.25">
      <c r="E1070" s="22"/>
    </row>
    <row r="1071" spans="5:5" outlineLevel="1" x14ac:dyDescent="0.25">
      <c r="E1071" s="22"/>
    </row>
    <row r="1072" spans="5:5" outlineLevel="1" x14ac:dyDescent="0.25">
      <c r="E1072" s="22"/>
    </row>
    <row r="1073" spans="5:5" outlineLevel="1" x14ac:dyDescent="0.25">
      <c r="E1073" s="22"/>
    </row>
    <row r="1074" spans="5:5" outlineLevel="1" x14ac:dyDescent="0.25">
      <c r="E1074" s="22"/>
    </row>
    <row r="1075" spans="5:5" outlineLevel="1" x14ac:dyDescent="0.25">
      <c r="E1075" s="22"/>
    </row>
    <row r="1076" spans="5:5" outlineLevel="1" x14ac:dyDescent="0.25">
      <c r="E1076" s="22"/>
    </row>
    <row r="1077" spans="5:5" outlineLevel="1" x14ac:dyDescent="0.25">
      <c r="E1077" s="22"/>
    </row>
    <row r="1078" spans="5:5" outlineLevel="1" x14ac:dyDescent="0.25">
      <c r="E1078" s="22"/>
    </row>
    <row r="1079" spans="5:5" outlineLevel="1" x14ac:dyDescent="0.25">
      <c r="E1079" s="22"/>
    </row>
    <row r="1080" spans="5:5" outlineLevel="1" x14ac:dyDescent="0.25">
      <c r="E1080" s="22"/>
    </row>
    <row r="1081" spans="5:5" outlineLevel="1" x14ac:dyDescent="0.25">
      <c r="E1081" s="22"/>
    </row>
    <row r="1082" spans="5:5" outlineLevel="1" x14ac:dyDescent="0.25">
      <c r="E1082" s="22"/>
    </row>
    <row r="1083" spans="5:5" outlineLevel="1" x14ac:dyDescent="0.25">
      <c r="E1083" s="22"/>
    </row>
    <row r="1084" spans="5:5" outlineLevel="1" x14ac:dyDescent="0.25">
      <c r="E1084" s="22"/>
    </row>
    <row r="1085" spans="5:5" outlineLevel="1" x14ac:dyDescent="0.25">
      <c r="E1085" s="22"/>
    </row>
    <row r="1086" spans="5:5" outlineLevel="1" x14ac:dyDescent="0.25">
      <c r="E1086" s="22"/>
    </row>
    <row r="1087" spans="5:5" outlineLevel="1" x14ac:dyDescent="0.25">
      <c r="E1087" s="22"/>
    </row>
    <row r="1088" spans="5:5" outlineLevel="1" x14ac:dyDescent="0.25">
      <c r="E1088" s="22"/>
    </row>
    <row r="1089" spans="5:5" outlineLevel="1" x14ac:dyDescent="0.25">
      <c r="E1089" s="22"/>
    </row>
    <row r="1090" spans="5:5" outlineLevel="1" x14ac:dyDescent="0.25">
      <c r="E1090" s="22"/>
    </row>
    <row r="1091" spans="5:5" outlineLevel="1" x14ac:dyDescent="0.25">
      <c r="E1091" s="22"/>
    </row>
    <row r="1092" spans="5:5" outlineLevel="1" x14ac:dyDescent="0.25">
      <c r="E1092" s="22"/>
    </row>
    <row r="1093" spans="5:5" outlineLevel="1" x14ac:dyDescent="0.25">
      <c r="E1093" s="22"/>
    </row>
    <row r="1094" spans="5:5" outlineLevel="1" x14ac:dyDescent="0.25">
      <c r="E1094" s="22"/>
    </row>
    <row r="1095" spans="5:5" outlineLevel="1" x14ac:dyDescent="0.25">
      <c r="E1095" s="22"/>
    </row>
    <row r="1096" spans="5:5" outlineLevel="1" x14ac:dyDescent="0.25">
      <c r="E1096" s="22"/>
    </row>
    <row r="1097" spans="5:5" outlineLevel="1" x14ac:dyDescent="0.25">
      <c r="E1097" s="22"/>
    </row>
    <row r="1098" spans="5:5" outlineLevel="1" x14ac:dyDescent="0.25">
      <c r="E1098" s="22"/>
    </row>
    <row r="1099" spans="5:5" outlineLevel="1" x14ac:dyDescent="0.25">
      <c r="E1099" s="22"/>
    </row>
    <row r="1100" spans="5:5" outlineLevel="1" x14ac:dyDescent="0.25">
      <c r="E1100" s="22"/>
    </row>
    <row r="1101" spans="5:5" outlineLevel="1" x14ac:dyDescent="0.25">
      <c r="E1101" s="22"/>
    </row>
    <row r="1102" spans="5:5" outlineLevel="1" x14ac:dyDescent="0.25">
      <c r="E1102" s="22"/>
    </row>
    <row r="1103" spans="5:5" outlineLevel="1" x14ac:dyDescent="0.25">
      <c r="E1103" s="22"/>
    </row>
    <row r="1104" spans="5:5" outlineLevel="1" x14ac:dyDescent="0.25">
      <c r="E1104" s="22"/>
    </row>
    <row r="1105" spans="5:5" outlineLevel="1" x14ac:dyDescent="0.25">
      <c r="E1105" s="22"/>
    </row>
    <row r="1106" spans="5:5" outlineLevel="1" x14ac:dyDescent="0.25">
      <c r="E1106" s="22"/>
    </row>
    <row r="1107" spans="5:5" outlineLevel="1" x14ac:dyDescent="0.25">
      <c r="E1107" s="22"/>
    </row>
    <row r="1108" spans="5:5" outlineLevel="1" x14ac:dyDescent="0.25">
      <c r="E1108" s="22"/>
    </row>
    <row r="1109" spans="5:5" outlineLevel="1" x14ac:dyDescent="0.25">
      <c r="E1109" s="22"/>
    </row>
    <row r="1110" spans="5:5" outlineLevel="1" x14ac:dyDescent="0.25">
      <c r="E1110" s="22"/>
    </row>
    <row r="1111" spans="5:5" outlineLevel="1" x14ac:dyDescent="0.25">
      <c r="E1111" s="22"/>
    </row>
    <row r="1112" spans="5:5" outlineLevel="1" x14ac:dyDescent="0.25">
      <c r="E1112" s="22"/>
    </row>
    <row r="1113" spans="5:5" outlineLevel="1" x14ac:dyDescent="0.25">
      <c r="E1113" s="22"/>
    </row>
    <row r="1114" spans="5:5" outlineLevel="1" x14ac:dyDescent="0.25">
      <c r="E1114" s="22"/>
    </row>
    <row r="1115" spans="5:5" outlineLevel="1" x14ac:dyDescent="0.25">
      <c r="E1115" s="22"/>
    </row>
    <row r="1116" spans="5:5" outlineLevel="1" x14ac:dyDescent="0.25">
      <c r="E1116" s="22"/>
    </row>
    <row r="1117" spans="5:5" outlineLevel="1" x14ac:dyDescent="0.25">
      <c r="E1117" s="22"/>
    </row>
    <row r="1118" spans="5:5" outlineLevel="1" x14ac:dyDescent="0.25">
      <c r="E1118" s="22"/>
    </row>
    <row r="1119" spans="5:5" outlineLevel="1" x14ac:dyDescent="0.25">
      <c r="E1119" s="22"/>
    </row>
    <row r="1120" spans="5:5" outlineLevel="1" x14ac:dyDescent="0.25">
      <c r="E1120" s="22"/>
    </row>
    <row r="1121" spans="5:5" outlineLevel="1" x14ac:dyDescent="0.25">
      <c r="E1121" s="22"/>
    </row>
    <row r="1122" spans="5:5" outlineLevel="1" x14ac:dyDescent="0.25">
      <c r="E1122" s="22"/>
    </row>
    <row r="1123" spans="5:5" outlineLevel="1" x14ac:dyDescent="0.25">
      <c r="E1123" s="22"/>
    </row>
    <row r="1124" spans="5:5" outlineLevel="1" x14ac:dyDescent="0.25">
      <c r="E1124" s="22"/>
    </row>
    <row r="1125" spans="5:5" outlineLevel="1" x14ac:dyDescent="0.25">
      <c r="E1125" s="22"/>
    </row>
    <row r="1126" spans="5:5" outlineLevel="1" x14ac:dyDescent="0.25">
      <c r="E1126" s="22"/>
    </row>
    <row r="1127" spans="5:5" outlineLevel="1" x14ac:dyDescent="0.25">
      <c r="E1127" s="22"/>
    </row>
    <row r="1128" spans="5:5" outlineLevel="1" x14ac:dyDescent="0.25">
      <c r="E1128" s="22"/>
    </row>
    <row r="1129" spans="5:5" outlineLevel="1" x14ac:dyDescent="0.25">
      <c r="E1129" s="22"/>
    </row>
    <row r="1130" spans="5:5" outlineLevel="1" x14ac:dyDescent="0.25">
      <c r="E1130" s="22"/>
    </row>
    <row r="1131" spans="5:5" outlineLevel="1" x14ac:dyDescent="0.25">
      <c r="E1131" s="22"/>
    </row>
    <row r="1132" spans="5:5" outlineLevel="1" x14ac:dyDescent="0.25">
      <c r="E1132" s="22"/>
    </row>
    <row r="1133" spans="5:5" outlineLevel="1" x14ac:dyDescent="0.25">
      <c r="E1133" s="22"/>
    </row>
    <row r="1134" spans="5:5" outlineLevel="1" x14ac:dyDescent="0.25">
      <c r="E1134" s="22"/>
    </row>
    <row r="1135" spans="5:5" outlineLevel="1" x14ac:dyDescent="0.25">
      <c r="E1135" s="22"/>
    </row>
    <row r="1136" spans="5:5" outlineLevel="1" x14ac:dyDescent="0.25">
      <c r="E1136" s="22"/>
    </row>
    <row r="1137" spans="5:5" outlineLevel="1" x14ac:dyDescent="0.25">
      <c r="E1137" s="22"/>
    </row>
    <row r="1138" spans="5:5" outlineLevel="1" x14ac:dyDescent="0.25">
      <c r="E1138" s="22"/>
    </row>
    <row r="1139" spans="5:5" outlineLevel="1" x14ac:dyDescent="0.25">
      <c r="E1139" s="22"/>
    </row>
    <row r="1140" spans="5:5" outlineLevel="1" x14ac:dyDescent="0.25">
      <c r="E1140" s="22"/>
    </row>
    <row r="1141" spans="5:5" outlineLevel="1" x14ac:dyDescent="0.25">
      <c r="E1141" s="22"/>
    </row>
    <row r="1142" spans="5:5" outlineLevel="1" x14ac:dyDescent="0.25">
      <c r="E1142" s="22"/>
    </row>
    <row r="1143" spans="5:5" outlineLevel="1" x14ac:dyDescent="0.25">
      <c r="E1143" s="22"/>
    </row>
    <row r="1144" spans="5:5" outlineLevel="1" x14ac:dyDescent="0.25">
      <c r="E1144" s="22"/>
    </row>
    <row r="1145" spans="5:5" outlineLevel="1" x14ac:dyDescent="0.25">
      <c r="E1145" s="22"/>
    </row>
    <row r="1146" spans="5:5" outlineLevel="1" x14ac:dyDescent="0.25">
      <c r="E1146" s="22"/>
    </row>
    <row r="1147" spans="5:5" outlineLevel="1" x14ac:dyDescent="0.25">
      <c r="E1147" s="22"/>
    </row>
    <row r="1148" spans="5:5" outlineLevel="1" x14ac:dyDescent="0.25">
      <c r="E1148" s="22"/>
    </row>
    <row r="1149" spans="5:5" outlineLevel="1" x14ac:dyDescent="0.25">
      <c r="E1149" s="22"/>
    </row>
    <row r="1150" spans="5:5" outlineLevel="1" x14ac:dyDescent="0.25">
      <c r="E1150" s="22"/>
    </row>
    <row r="1151" spans="5:5" outlineLevel="1" x14ac:dyDescent="0.25">
      <c r="E1151" s="22"/>
    </row>
    <row r="1152" spans="5:5" outlineLevel="1" x14ac:dyDescent="0.25">
      <c r="E1152" s="22"/>
    </row>
    <row r="1153" spans="5:5" outlineLevel="1" x14ac:dyDescent="0.25">
      <c r="E1153" s="22"/>
    </row>
    <row r="1154" spans="5:5" outlineLevel="1" x14ac:dyDescent="0.25">
      <c r="E1154" s="22"/>
    </row>
    <row r="1155" spans="5:5" outlineLevel="1" x14ac:dyDescent="0.25">
      <c r="E1155" s="22"/>
    </row>
    <row r="1156" spans="5:5" outlineLevel="1" x14ac:dyDescent="0.25">
      <c r="E1156" s="22"/>
    </row>
    <row r="1157" spans="5:5" outlineLevel="1" x14ac:dyDescent="0.25">
      <c r="E1157" s="22"/>
    </row>
    <row r="1158" spans="5:5" outlineLevel="1" x14ac:dyDescent="0.25">
      <c r="E1158" s="22"/>
    </row>
    <row r="1159" spans="5:5" outlineLevel="1" x14ac:dyDescent="0.25">
      <c r="E1159" s="22"/>
    </row>
    <row r="1160" spans="5:5" outlineLevel="1" x14ac:dyDescent="0.25">
      <c r="E1160" s="22"/>
    </row>
    <row r="1161" spans="5:5" outlineLevel="1" x14ac:dyDescent="0.25">
      <c r="E1161" s="22"/>
    </row>
    <row r="1162" spans="5:5" outlineLevel="1" x14ac:dyDescent="0.25">
      <c r="E1162" s="22"/>
    </row>
    <row r="1163" spans="5:5" outlineLevel="1" x14ac:dyDescent="0.25">
      <c r="E1163" s="22"/>
    </row>
    <row r="1164" spans="5:5" outlineLevel="1" x14ac:dyDescent="0.25">
      <c r="E1164" s="22"/>
    </row>
    <row r="1165" spans="5:5" outlineLevel="1" x14ac:dyDescent="0.25">
      <c r="E1165" s="22"/>
    </row>
    <row r="1166" spans="5:5" outlineLevel="1" x14ac:dyDescent="0.25">
      <c r="E1166" s="22"/>
    </row>
    <row r="1167" spans="5:5" outlineLevel="1" x14ac:dyDescent="0.25">
      <c r="E1167" s="22"/>
    </row>
    <row r="1168" spans="5:5" outlineLevel="1" x14ac:dyDescent="0.25">
      <c r="E1168" s="22"/>
    </row>
    <row r="1169" spans="5:5" outlineLevel="1" x14ac:dyDescent="0.25">
      <c r="E1169" s="22"/>
    </row>
    <row r="1170" spans="5:5" outlineLevel="1" x14ac:dyDescent="0.25">
      <c r="E1170" s="22"/>
    </row>
    <row r="1171" spans="5:5" outlineLevel="1" x14ac:dyDescent="0.25">
      <c r="E1171" s="22"/>
    </row>
    <row r="1172" spans="5:5" outlineLevel="1" x14ac:dyDescent="0.25">
      <c r="E1172" s="22"/>
    </row>
    <row r="1173" spans="5:5" outlineLevel="1" x14ac:dyDescent="0.25">
      <c r="E1173" s="22"/>
    </row>
    <row r="1174" spans="5:5" outlineLevel="1" x14ac:dyDescent="0.25">
      <c r="E1174" s="22"/>
    </row>
    <row r="1175" spans="5:5" outlineLevel="1" x14ac:dyDescent="0.25">
      <c r="E1175" s="22"/>
    </row>
    <row r="1176" spans="5:5" outlineLevel="1" x14ac:dyDescent="0.25">
      <c r="E1176" s="22"/>
    </row>
    <row r="1177" spans="5:5" outlineLevel="1" x14ac:dyDescent="0.25">
      <c r="E1177" s="22"/>
    </row>
    <row r="1178" spans="5:5" outlineLevel="1" x14ac:dyDescent="0.25">
      <c r="E1178" s="22"/>
    </row>
    <row r="1179" spans="5:5" outlineLevel="1" x14ac:dyDescent="0.25">
      <c r="E1179" s="22"/>
    </row>
    <row r="1180" spans="5:5" outlineLevel="1" x14ac:dyDescent="0.25">
      <c r="E1180" s="22"/>
    </row>
    <row r="1181" spans="5:5" outlineLevel="1" x14ac:dyDescent="0.25">
      <c r="E1181" s="22"/>
    </row>
    <row r="1182" spans="5:5" outlineLevel="1" x14ac:dyDescent="0.25">
      <c r="E1182" s="22"/>
    </row>
    <row r="1183" spans="5:5" outlineLevel="1" x14ac:dyDescent="0.25">
      <c r="E1183" s="22"/>
    </row>
    <row r="1184" spans="5:5" outlineLevel="1" x14ac:dyDescent="0.25">
      <c r="E1184" s="22"/>
    </row>
    <row r="1185" spans="5:5" outlineLevel="1" x14ac:dyDescent="0.25">
      <c r="E1185" s="22"/>
    </row>
    <row r="1186" spans="5:5" outlineLevel="1" x14ac:dyDescent="0.25">
      <c r="E1186" s="22"/>
    </row>
    <row r="1187" spans="5:5" outlineLevel="1" x14ac:dyDescent="0.25">
      <c r="E1187" s="22"/>
    </row>
    <row r="1188" spans="5:5" outlineLevel="1" x14ac:dyDescent="0.25">
      <c r="E1188" s="22"/>
    </row>
    <row r="1189" spans="5:5" outlineLevel="1" x14ac:dyDescent="0.25">
      <c r="E1189" s="22"/>
    </row>
    <row r="1190" spans="5:5" outlineLevel="1" x14ac:dyDescent="0.25">
      <c r="E1190" s="22"/>
    </row>
    <row r="1191" spans="5:5" outlineLevel="1" x14ac:dyDescent="0.25">
      <c r="E1191" s="22"/>
    </row>
    <row r="1192" spans="5:5" outlineLevel="1" x14ac:dyDescent="0.25">
      <c r="E1192" s="22"/>
    </row>
    <row r="1193" spans="5:5" outlineLevel="1" x14ac:dyDescent="0.25">
      <c r="E1193" s="22"/>
    </row>
    <row r="1194" spans="5:5" outlineLevel="1" x14ac:dyDescent="0.25">
      <c r="E1194" s="22"/>
    </row>
    <row r="1195" spans="5:5" outlineLevel="1" x14ac:dyDescent="0.25">
      <c r="E1195" s="22"/>
    </row>
    <row r="1196" spans="5:5" outlineLevel="1" x14ac:dyDescent="0.25">
      <c r="E1196" s="22"/>
    </row>
    <row r="1197" spans="5:5" outlineLevel="1" x14ac:dyDescent="0.25">
      <c r="E1197" s="22"/>
    </row>
    <row r="1198" spans="5:5" outlineLevel="1" x14ac:dyDescent="0.25">
      <c r="E1198" s="22"/>
    </row>
    <row r="1199" spans="5:5" outlineLevel="1" x14ac:dyDescent="0.25">
      <c r="E1199" s="22"/>
    </row>
    <row r="1200" spans="5:5" outlineLevel="1" x14ac:dyDescent="0.25">
      <c r="E1200" s="22"/>
    </row>
    <row r="1201" spans="5:5" outlineLevel="1" x14ac:dyDescent="0.25">
      <c r="E1201" s="22"/>
    </row>
    <row r="1202" spans="5:5" outlineLevel="1" x14ac:dyDescent="0.25">
      <c r="E1202" s="22"/>
    </row>
    <row r="1203" spans="5:5" outlineLevel="1" x14ac:dyDescent="0.25">
      <c r="E1203" s="22"/>
    </row>
    <row r="1204" spans="5:5" outlineLevel="1" x14ac:dyDescent="0.25">
      <c r="E1204" s="22"/>
    </row>
    <row r="1205" spans="5:5" outlineLevel="1" x14ac:dyDescent="0.25">
      <c r="E1205" s="22"/>
    </row>
    <row r="1206" spans="5:5" outlineLevel="1" x14ac:dyDescent="0.25">
      <c r="E1206" s="22"/>
    </row>
    <row r="1207" spans="5:5" outlineLevel="1" x14ac:dyDescent="0.25">
      <c r="E1207" s="22"/>
    </row>
    <row r="1208" spans="5:5" outlineLevel="1" x14ac:dyDescent="0.25">
      <c r="E1208" s="22"/>
    </row>
    <row r="1209" spans="5:5" outlineLevel="1" x14ac:dyDescent="0.25">
      <c r="E1209" s="22"/>
    </row>
    <row r="1210" spans="5:5" outlineLevel="1" x14ac:dyDescent="0.25">
      <c r="E1210" s="22"/>
    </row>
    <row r="1211" spans="5:5" outlineLevel="1" x14ac:dyDescent="0.25">
      <c r="E1211" s="22"/>
    </row>
    <row r="1212" spans="5:5" outlineLevel="1" x14ac:dyDescent="0.25">
      <c r="E1212" s="22"/>
    </row>
    <row r="1213" spans="5:5" outlineLevel="1" x14ac:dyDescent="0.25">
      <c r="E1213" s="22"/>
    </row>
    <row r="1214" spans="5:5" outlineLevel="1" x14ac:dyDescent="0.25">
      <c r="E1214" s="22"/>
    </row>
    <row r="1215" spans="5:5" outlineLevel="1" x14ac:dyDescent="0.25">
      <c r="E1215" s="22"/>
    </row>
    <row r="1216" spans="5:5" outlineLevel="1" x14ac:dyDescent="0.25">
      <c r="E1216" s="22"/>
    </row>
    <row r="1217" spans="5:5" outlineLevel="1" x14ac:dyDescent="0.25">
      <c r="E1217" s="22"/>
    </row>
    <row r="1218" spans="5:5" outlineLevel="1" x14ac:dyDescent="0.25">
      <c r="E1218" s="22"/>
    </row>
    <row r="1219" spans="5:5" outlineLevel="1" x14ac:dyDescent="0.25">
      <c r="E1219" s="22"/>
    </row>
    <row r="1220" spans="5:5" outlineLevel="1" x14ac:dyDescent="0.25">
      <c r="E1220" s="22"/>
    </row>
    <row r="1221" spans="5:5" outlineLevel="1" x14ac:dyDescent="0.25">
      <c r="E1221" s="22"/>
    </row>
    <row r="1222" spans="5:5" outlineLevel="1" x14ac:dyDescent="0.25">
      <c r="E1222" s="22"/>
    </row>
    <row r="1223" spans="5:5" outlineLevel="1" x14ac:dyDescent="0.25">
      <c r="E1223" s="22"/>
    </row>
    <row r="1224" spans="5:5" outlineLevel="1" x14ac:dyDescent="0.25">
      <c r="E1224" s="22"/>
    </row>
    <row r="1225" spans="5:5" outlineLevel="1" x14ac:dyDescent="0.25">
      <c r="E1225" s="22"/>
    </row>
    <row r="1226" spans="5:5" outlineLevel="1" x14ac:dyDescent="0.25">
      <c r="E1226" s="22"/>
    </row>
    <row r="1227" spans="5:5" outlineLevel="1" x14ac:dyDescent="0.25">
      <c r="E1227" s="22"/>
    </row>
    <row r="1228" spans="5:5" outlineLevel="1" x14ac:dyDescent="0.25">
      <c r="E1228" s="22"/>
    </row>
    <row r="1229" spans="5:5" outlineLevel="1" x14ac:dyDescent="0.25">
      <c r="E1229" s="22"/>
    </row>
    <row r="1230" spans="5:5" outlineLevel="1" x14ac:dyDescent="0.25">
      <c r="E1230" s="22"/>
    </row>
    <row r="1231" spans="5:5" outlineLevel="1" x14ac:dyDescent="0.25">
      <c r="E1231" s="22"/>
    </row>
    <row r="1232" spans="5:5" outlineLevel="1" x14ac:dyDescent="0.25">
      <c r="E1232" s="22"/>
    </row>
    <row r="1233" spans="5:5" outlineLevel="1" x14ac:dyDescent="0.25">
      <c r="E1233" s="22"/>
    </row>
    <row r="1234" spans="5:5" outlineLevel="1" x14ac:dyDescent="0.25">
      <c r="E1234" s="22"/>
    </row>
    <row r="1235" spans="5:5" outlineLevel="1" x14ac:dyDescent="0.25">
      <c r="E1235" s="22"/>
    </row>
    <row r="1236" spans="5:5" outlineLevel="1" x14ac:dyDescent="0.25">
      <c r="E1236" s="22"/>
    </row>
    <row r="1237" spans="5:5" outlineLevel="1" x14ac:dyDescent="0.25">
      <c r="E1237" s="22"/>
    </row>
    <row r="1238" spans="5:5" outlineLevel="1" x14ac:dyDescent="0.25">
      <c r="E1238" s="22"/>
    </row>
    <row r="1239" spans="5:5" outlineLevel="1" x14ac:dyDescent="0.25">
      <c r="E1239" s="22"/>
    </row>
    <row r="1240" spans="5:5" outlineLevel="1" x14ac:dyDescent="0.25">
      <c r="E1240" s="22"/>
    </row>
    <row r="1241" spans="5:5" outlineLevel="1" x14ac:dyDescent="0.25">
      <c r="E1241" s="22"/>
    </row>
    <row r="1242" spans="5:5" outlineLevel="1" x14ac:dyDescent="0.25">
      <c r="E1242" s="22"/>
    </row>
    <row r="1243" spans="5:5" outlineLevel="1" x14ac:dyDescent="0.25">
      <c r="E1243" s="22"/>
    </row>
    <row r="1244" spans="5:5" outlineLevel="1" x14ac:dyDescent="0.25">
      <c r="E1244" s="22"/>
    </row>
    <row r="1245" spans="5:5" outlineLevel="1" x14ac:dyDescent="0.25">
      <c r="E1245" s="22"/>
    </row>
    <row r="1246" spans="5:5" outlineLevel="1" x14ac:dyDescent="0.25">
      <c r="E1246" s="22"/>
    </row>
    <row r="1247" spans="5:5" outlineLevel="1" x14ac:dyDescent="0.25">
      <c r="E1247" s="22"/>
    </row>
    <row r="1248" spans="5:5" outlineLevel="1" x14ac:dyDescent="0.25">
      <c r="E1248" s="22"/>
    </row>
    <row r="1249" spans="5:5" outlineLevel="1" x14ac:dyDescent="0.25">
      <c r="E1249" s="22"/>
    </row>
    <row r="1250" spans="5:5" outlineLevel="1" x14ac:dyDescent="0.25">
      <c r="E1250" s="22"/>
    </row>
    <row r="1251" spans="5:5" outlineLevel="1" x14ac:dyDescent="0.25">
      <c r="E1251" s="22"/>
    </row>
    <row r="1252" spans="5:5" outlineLevel="1" x14ac:dyDescent="0.25">
      <c r="E1252" s="22"/>
    </row>
    <row r="1253" spans="5:5" outlineLevel="1" x14ac:dyDescent="0.25">
      <c r="E1253" s="22"/>
    </row>
    <row r="1254" spans="5:5" outlineLevel="1" x14ac:dyDescent="0.25">
      <c r="E1254" s="22"/>
    </row>
    <row r="1255" spans="5:5" outlineLevel="1" x14ac:dyDescent="0.25">
      <c r="E1255" s="22"/>
    </row>
    <row r="1256" spans="5:5" outlineLevel="1" x14ac:dyDescent="0.25">
      <c r="E1256" s="22"/>
    </row>
    <row r="1257" spans="5:5" outlineLevel="1" x14ac:dyDescent="0.25">
      <c r="E1257" s="22"/>
    </row>
    <row r="1258" spans="5:5" outlineLevel="1" x14ac:dyDescent="0.25">
      <c r="E1258" s="22"/>
    </row>
    <row r="1259" spans="5:5" outlineLevel="1" x14ac:dyDescent="0.25">
      <c r="E1259" s="22"/>
    </row>
    <row r="1260" spans="5:5" outlineLevel="1" x14ac:dyDescent="0.25">
      <c r="E1260" s="22"/>
    </row>
    <row r="1261" spans="5:5" outlineLevel="1" x14ac:dyDescent="0.25">
      <c r="E1261" s="22"/>
    </row>
    <row r="1262" spans="5:5" outlineLevel="1" x14ac:dyDescent="0.25">
      <c r="E1262" s="22"/>
    </row>
    <row r="1263" spans="5:5" outlineLevel="1" x14ac:dyDescent="0.25">
      <c r="E1263" s="22"/>
    </row>
    <row r="1264" spans="5:5" outlineLevel="1" x14ac:dyDescent="0.25">
      <c r="E1264" s="22"/>
    </row>
    <row r="1265" spans="5:5" outlineLevel="1" x14ac:dyDescent="0.25">
      <c r="E1265" s="22"/>
    </row>
    <row r="1266" spans="5:5" outlineLevel="1" x14ac:dyDescent="0.25">
      <c r="E1266" s="22"/>
    </row>
    <row r="1267" spans="5:5" outlineLevel="1" x14ac:dyDescent="0.25">
      <c r="E1267" s="22"/>
    </row>
    <row r="1268" spans="5:5" outlineLevel="1" x14ac:dyDescent="0.25">
      <c r="E1268" s="22"/>
    </row>
    <row r="1269" spans="5:5" outlineLevel="1" x14ac:dyDescent="0.25">
      <c r="E1269" s="22"/>
    </row>
    <row r="1270" spans="5:5" outlineLevel="1" x14ac:dyDescent="0.25">
      <c r="E1270" s="22"/>
    </row>
    <row r="1271" spans="5:5" outlineLevel="1" x14ac:dyDescent="0.25">
      <c r="E1271" s="22"/>
    </row>
    <row r="1272" spans="5:5" outlineLevel="1" x14ac:dyDescent="0.25">
      <c r="E1272" s="22"/>
    </row>
    <row r="1273" spans="5:5" outlineLevel="1" x14ac:dyDescent="0.25">
      <c r="E1273" s="22"/>
    </row>
    <row r="1274" spans="5:5" outlineLevel="1" x14ac:dyDescent="0.25">
      <c r="E1274" s="22"/>
    </row>
    <row r="1275" spans="5:5" outlineLevel="1" x14ac:dyDescent="0.25">
      <c r="E1275" s="22"/>
    </row>
    <row r="1276" spans="5:5" outlineLevel="1" x14ac:dyDescent="0.25">
      <c r="E1276" s="22"/>
    </row>
    <row r="1277" spans="5:5" outlineLevel="1" x14ac:dyDescent="0.25">
      <c r="E1277" s="22"/>
    </row>
    <row r="1278" spans="5:5" outlineLevel="1" x14ac:dyDescent="0.25">
      <c r="E1278" s="22"/>
    </row>
    <row r="1279" spans="5:5" outlineLevel="1" x14ac:dyDescent="0.25">
      <c r="E1279" s="22"/>
    </row>
    <row r="1280" spans="5:5" outlineLevel="1" x14ac:dyDescent="0.25">
      <c r="E1280" s="22"/>
    </row>
    <row r="1281" spans="5:5" outlineLevel="1" x14ac:dyDescent="0.25">
      <c r="E1281" s="22"/>
    </row>
    <row r="1282" spans="5:5" outlineLevel="1" x14ac:dyDescent="0.25">
      <c r="E1282" s="22"/>
    </row>
    <row r="1283" spans="5:5" outlineLevel="1" x14ac:dyDescent="0.25">
      <c r="E1283" s="22"/>
    </row>
    <row r="1284" spans="5:5" outlineLevel="1" x14ac:dyDescent="0.25">
      <c r="E1284" s="22"/>
    </row>
    <row r="1285" spans="5:5" outlineLevel="1" x14ac:dyDescent="0.25">
      <c r="E1285" s="22"/>
    </row>
    <row r="1286" spans="5:5" outlineLevel="1" x14ac:dyDescent="0.25">
      <c r="E1286" s="22"/>
    </row>
    <row r="1287" spans="5:5" outlineLevel="1" x14ac:dyDescent="0.25">
      <c r="E1287" s="22"/>
    </row>
    <row r="1288" spans="5:5" outlineLevel="1" x14ac:dyDescent="0.25">
      <c r="E1288" s="22"/>
    </row>
    <row r="1289" spans="5:5" outlineLevel="1" x14ac:dyDescent="0.25">
      <c r="E1289" s="22"/>
    </row>
    <row r="1290" spans="5:5" outlineLevel="1" x14ac:dyDescent="0.25">
      <c r="E1290" s="22"/>
    </row>
    <row r="1291" spans="5:5" outlineLevel="1" x14ac:dyDescent="0.25">
      <c r="E1291" s="22"/>
    </row>
    <row r="1292" spans="5:5" outlineLevel="1" x14ac:dyDescent="0.25">
      <c r="E1292" s="22"/>
    </row>
    <row r="1293" spans="5:5" outlineLevel="1" x14ac:dyDescent="0.25">
      <c r="E1293" s="22"/>
    </row>
    <row r="1294" spans="5:5" outlineLevel="1" x14ac:dyDescent="0.25">
      <c r="E1294" s="22"/>
    </row>
    <row r="1295" spans="5:5" outlineLevel="1" x14ac:dyDescent="0.25">
      <c r="E1295" s="22"/>
    </row>
    <row r="1296" spans="5:5" outlineLevel="1" x14ac:dyDescent="0.25">
      <c r="E1296" s="22"/>
    </row>
    <row r="1297" spans="5:5" outlineLevel="1" x14ac:dyDescent="0.25">
      <c r="E1297" s="22"/>
    </row>
    <row r="1298" spans="5:5" outlineLevel="1" x14ac:dyDescent="0.25">
      <c r="E1298" s="22"/>
    </row>
    <row r="1299" spans="5:5" outlineLevel="1" x14ac:dyDescent="0.25">
      <c r="E1299" s="22"/>
    </row>
    <row r="1300" spans="5:5" outlineLevel="1" x14ac:dyDescent="0.25">
      <c r="E1300" s="22"/>
    </row>
    <row r="1301" spans="5:5" outlineLevel="1" x14ac:dyDescent="0.25">
      <c r="E1301" s="22"/>
    </row>
    <row r="1302" spans="5:5" outlineLevel="1" x14ac:dyDescent="0.25">
      <c r="E1302" s="22"/>
    </row>
    <row r="1303" spans="5:5" outlineLevel="1" x14ac:dyDescent="0.25">
      <c r="E1303" s="22"/>
    </row>
    <row r="1304" spans="5:5" outlineLevel="1" x14ac:dyDescent="0.25">
      <c r="E1304" s="22"/>
    </row>
    <row r="1305" spans="5:5" outlineLevel="1" x14ac:dyDescent="0.25">
      <c r="E1305" s="22"/>
    </row>
    <row r="1306" spans="5:5" outlineLevel="1" x14ac:dyDescent="0.25">
      <c r="E1306" s="22"/>
    </row>
    <row r="1307" spans="5:5" outlineLevel="1" x14ac:dyDescent="0.25">
      <c r="E1307" s="22"/>
    </row>
    <row r="1308" spans="5:5" outlineLevel="1" x14ac:dyDescent="0.25">
      <c r="E1308" s="22"/>
    </row>
    <row r="1309" spans="5:5" outlineLevel="1" x14ac:dyDescent="0.25">
      <c r="E1309" s="22"/>
    </row>
    <row r="1310" spans="5:5" outlineLevel="1" x14ac:dyDescent="0.25">
      <c r="E1310" s="22"/>
    </row>
    <row r="1311" spans="5:5" outlineLevel="1" x14ac:dyDescent="0.25">
      <c r="E1311" s="22"/>
    </row>
    <row r="1312" spans="5:5" outlineLevel="1" x14ac:dyDescent="0.25">
      <c r="E1312" s="22"/>
    </row>
    <row r="1313" spans="5:5" outlineLevel="1" x14ac:dyDescent="0.25">
      <c r="E1313" s="22"/>
    </row>
    <row r="1314" spans="5:5" outlineLevel="1" x14ac:dyDescent="0.25">
      <c r="E1314" s="22"/>
    </row>
    <row r="1315" spans="5:5" outlineLevel="1" x14ac:dyDescent="0.25">
      <c r="E1315" s="22"/>
    </row>
    <row r="1316" spans="5:5" outlineLevel="1" x14ac:dyDescent="0.25">
      <c r="E1316" s="22"/>
    </row>
    <row r="1317" spans="5:5" outlineLevel="1" x14ac:dyDescent="0.25">
      <c r="E1317" s="22"/>
    </row>
    <row r="1318" spans="5:5" outlineLevel="1" x14ac:dyDescent="0.25">
      <c r="E1318" s="22"/>
    </row>
    <row r="1319" spans="5:5" outlineLevel="1" x14ac:dyDescent="0.25">
      <c r="E1319" s="22"/>
    </row>
    <row r="1320" spans="5:5" outlineLevel="1" x14ac:dyDescent="0.25">
      <c r="E1320" s="22"/>
    </row>
    <row r="1321" spans="5:5" outlineLevel="1" x14ac:dyDescent="0.25">
      <c r="E1321" s="22"/>
    </row>
    <row r="1322" spans="5:5" outlineLevel="1" x14ac:dyDescent="0.25">
      <c r="E1322" s="22"/>
    </row>
    <row r="1323" spans="5:5" outlineLevel="1" x14ac:dyDescent="0.25">
      <c r="E1323" s="22"/>
    </row>
    <row r="1324" spans="5:5" outlineLevel="1" x14ac:dyDescent="0.25">
      <c r="E1324" s="22"/>
    </row>
    <row r="1325" spans="5:5" outlineLevel="1" x14ac:dyDescent="0.25">
      <c r="E1325" s="22"/>
    </row>
    <row r="1326" spans="5:5" outlineLevel="1" x14ac:dyDescent="0.25">
      <c r="E1326" s="22"/>
    </row>
    <row r="1327" spans="5:5" outlineLevel="1" x14ac:dyDescent="0.25">
      <c r="E1327" s="22"/>
    </row>
    <row r="1328" spans="5:5" outlineLevel="1" x14ac:dyDescent="0.25">
      <c r="E1328" s="22"/>
    </row>
    <row r="1329" spans="5:5" outlineLevel="1" x14ac:dyDescent="0.25">
      <c r="E1329" s="22"/>
    </row>
    <row r="1330" spans="5:5" outlineLevel="1" x14ac:dyDescent="0.25">
      <c r="E1330" s="22"/>
    </row>
    <row r="1331" spans="5:5" outlineLevel="1" x14ac:dyDescent="0.25">
      <c r="E1331" s="22"/>
    </row>
    <row r="1332" spans="5:5" outlineLevel="1" x14ac:dyDescent="0.25">
      <c r="E1332" s="22"/>
    </row>
    <row r="1333" spans="5:5" outlineLevel="1" x14ac:dyDescent="0.25">
      <c r="E1333" s="22"/>
    </row>
    <row r="1334" spans="5:5" outlineLevel="1" x14ac:dyDescent="0.25">
      <c r="E1334" s="22"/>
    </row>
    <row r="1335" spans="5:5" outlineLevel="1" x14ac:dyDescent="0.25">
      <c r="E1335" s="22"/>
    </row>
    <row r="1336" spans="5:5" outlineLevel="1" x14ac:dyDescent="0.25">
      <c r="E1336" s="22"/>
    </row>
    <row r="1337" spans="5:5" outlineLevel="1" x14ac:dyDescent="0.25">
      <c r="E1337" s="22"/>
    </row>
    <row r="1338" spans="5:5" outlineLevel="1" x14ac:dyDescent="0.25">
      <c r="E1338" s="22"/>
    </row>
    <row r="1339" spans="5:5" outlineLevel="1" x14ac:dyDescent="0.25">
      <c r="E1339" s="22"/>
    </row>
    <row r="1340" spans="5:5" outlineLevel="1" x14ac:dyDescent="0.25">
      <c r="E1340" s="22"/>
    </row>
    <row r="1341" spans="5:5" outlineLevel="1" x14ac:dyDescent="0.25">
      <c r="E1341" s="22"/>
    </row>
    <row r="1342" spans="5:5" outlineLevel="1" x14ac:dyDescent="0.25">
      <c r="E1342" s="22"/>
    </row>
    <row r="1343" spans="5:5" outlineLevel="1" x14ac:dyDescent="0.25">
      <c r="E1343" s="22"/>
    </row>
    <row r="1344" spans="5:5" outlineLevel="1" x14ac:dyDescent="0.25">
      <c r="E1344" s="22"/>
    </row>
    <row r="1345" spans="5:5" outlineLevel="1" x14ac:dyDescent="0.25">
      <c r="E1345" s="22"/>
    </row>
    <row r="1346" spans="5:5" outlineLevel="1" x14ac:dyDescent="0.25">
      <c r="E1346" s="22"/>
    </row>
    <row r="1347" spans="5:5" outlineLevel="1" x14ac:dyDescent="0.25">
      <c r="E1347" s="22"/>
    </row>
    <row r="1348" spans="5:5" outlineLevel="1" x14ac:dyDescent="0.25">
      <c r="E1348" s="22"/>
    </row>
    <row r="1349" spans="5:5" outlineLevel="1" x14ac:dyDescent="0.25">
      <c r="E1349" s="22"/>
    </row>
    <row r="1350" spans="5:5" outlineLevel="1" x14ac:dyDescent="0.25">
      <c r="E1350" s="22"/>
    </row>
    <row r="1351" spans="5:5" outlineLevel="1" x14ac:dyDescent="0.25">
      <c r="E1351" s="22"/>
    </row>
    <row r="1352" spans="5:5" outlineLevel="1" x14ac:dyDescent="0.25">
      <c r="E1352" s="22"/>
    </row>
    <row r="1353" spans="5:5" outlineLevel="1" x14ac:dyDescent="0.25">
      <c r="E1353" s="22"/>
    </row>
    <row r="1354" spans="5:5" outlineLevel="1" x14ac:dyDescent="0.25">
      <c r="E1354" s="22"/>
    </row>
    <row r="1355" spans="5:5" outlineLevel="1" x14ac:dyDescent="0.25">
      <c r="E1355" s="22"/>
    </row>
    <row r="1356" spans="5:5" outlineLevel="1" x14ac:dyDescent="0.25">
      <c r="E1356" s="22"/>
    </row>
    <row r="1357" spans="5:5" outlineLevel="1" x14ac:dyDescent="0.25">
      <c r="E1357" s="22"/>
    </row>
    <row r="1358" spans="5:5" outlineLevel="1" x14ac:dyDescent="0.25">
      <c r="E1358" s="22"/>
    </row>
    <row r="1359" spans="5:5" outlineLevel="1" x14ac:dyDescent="0.25">
      <c r="E1359" s="22"/>
    </row>
    <row r="1360" spans="5:5" outlineLevel="1" x14ac:dyDescent="0.25">
      <c r="E1360" s="22"/>
    </row>
    <row r="1361" spans="5:5" outlineLevel="1" x14ac:dyDescent="0.25">
      <c r="E1361" s="22"/>
    </row>
    <row r="1362" spans="5:5" outlineLevel="1" x14ac:dyDescent="0.25">
      <c r="E1362" s="22"/>
    </row>
    <row r="1363" spans="5:5" outlineLevel="1" x14ac:dyDescent="0.25">
      <c r="E1363" s="22"/>
    </row>
    <row r="1364" spans="5:5" outlineLevel="1" x14ac:dyDescent="0.25">
      <c r="E1364" s="22"/>
    </row>
    <row r="1365" spans="5:5" outlineLevel="1" x14ac:dyDescent="0.25">
      <c r="E1365" s="22"/>
    </row>
    <row r="1366" spans="5:5" outlineLevel="1" x14ac:dyDescent="0.25">
      <c r="E1366" s="22"/>
    </row>
    <row r="1367" spans="5:5" outlineLevel="1" x14ac:dyDescent="0.25">
      <c r="E1367" s="22"/>
    </row>
    <row r="1368" spans="5:5" outlineLevel="1" x14ac:dyDescent="0.25">
      <c r="E1368" s="22"/>
    </row>
    <row r="1369" spans="5:5" outlineLevel="1" x14ac:dyDescent="0.25">
      <c r="E1369" s="22"/>
    </row>
    <row r="1370" spans="5:5" outlineLevel="1" x14ac:dyDescent="0.25">
      <c r="E1370" s="22"/>
    </row>
    <row r="1371" spans="5:5" outlineLevel="1" x14ac:dyDescent="0.25">
      <c r="E1371" s="22"/>
    </row>
    <row r="1372" spans="5:5" outlineLevel="1" x14ac:dyDescent="0.25">
      <c r="E1372" s="22"/>
    </row>
    <row r="1373" spans="5:5" outlineLevel="1" x14ac:dyDescent="0.25">
      <c r="E1373" s="22"/>
    </row>
    <row r="1374" spans="5:5" outlineLevel="1" x14ac:dyDescent="0.25">
      <c r="E1374" s="22"/>
    </row>
    <row r="1375" spans="5:5" outlineLevel="1" x14ac:dyDescent="0.25">
      <c r="E1375" s="22"/>
    </row>
    <row r="1376" spans="5:5" outlineLevel="1" x14ac:dyDescent="0.25">
      <c r="E1376" s="22"/>
    </row>
    <row r="1377" spans="5:5" outlineLevel="1" x14ac:dyDescent="0.25">
      <c r="E1377" s="22"/>
    </row>
    <row r="1378" spans="5:5" outlineLevel="1" x14ac:dyDescent="0.25">
      <c r="E1378" s="22"/>
    </row>
    <row r="1379" spans="5:5" outlineLevel="1" x14ac:dyDescent="0.25">
      <c r="E1379" s="22"/>
    </row>
    <row r="1380" spans="5:5" outlineLevel="1" x14ac:dyDescent="0.25">
      <c r="E1380" s="22"/>
    </row>
    <row r="1381" spans="5:5" outlineLevel="1" x14ac:dyDescent="0.25">
      <c r="E1381" s="22"/>
    </row>
    <row r="1382" spans="5:5" outlineLevel="1" x14ac:dyDescent="0.25">
      <c r="E1382" s="22"/>
    </row>
    <row r="1383" spans="5:5" outlineLevel="1" x14ac:dyDescent="0.25">
      <c r="E1383" s="22"/>
    </row>
    <row r="1384" spans="5:5" outlineLevel="1" x14ac:dyDescent="0.25">
      <c r="E1384" s="22"/>
    </row>
    <row r="1385" spans="5:5" outlineLevel="1" x14ac:dyDescent="0.25">
      <c r="E1385" s="22"/>
    </row>
    <row r="1386" spans="5:5" outlineLevel="1" x14ac:dyDescent="0.25">
      <c r="E1386" s="22"/>
    </row>
    <row r="1387" spans="5:5" outlineLevel="1" x14ac:dyDescent="0.25">
      <c r="E1387" s="22"/>
    </row>
    <row r="1388" spans="5:5" outlineLevel="1" x14ac:dyDescent="0.25">
      <c r="E1388" s="22"/>
    </row>
    <row r="1389" spans="5:5" outlineLevel="1" x14ac:dyDescent="0.25">
      <c r="E1389" s="22"/>
    </row>
    <row r="1390" spans="5:5" outlineLevel="1" x14ac:dyDescent="0.25">
      <c r="E1390" s="22"/>
    </row>
    <row r="1391" spans="5:5" outlineLevel="1" x14ac:dyDescent="0.25">
      <c r="E1391" s="22"/>
    </row>
    <row r="1392" spans="5:5" outlineLevel="1" x14ac:dyDescent="0.25">
      <c r="E1392" s="22"/>
    </row>
    <row r="1393" spans="5:5" outlineLevel="1" x14ac:dyDescent="0.25">
      <c r="E1393" s="22"/>
    </row>
    <row r="1394" spans="5:5" outlineLevel="1" x14ac:dyDescent="0.25">
      <c r="E1394" s="22"/>
    </row>
    <row r="1395" spans="5:5" outlineLevel="1" x14ac:dyDescent="0.25">
      <c r="E1395" s="22"/>
    </row>
    <row r="1396" spans="5:5" outlineLevel="1" x14ac:dyDescent="0.25">
      <c r="E1396" s="22"/>
    </row>
    <row r="1397" spans="5:5" outlineLevel="1" x14ac:dyDescent="0.25">
      <c r="E1397" s="22"/>
    </row>
    <row r="1398" spans="5:5" outlineLevel="1" x14ac:dyDescent="0.25">
      <c r="E1398" s="22"/>
    </row>
    <row r="1399" spans="5:5" outlineLevel="1" x14ac:dyDescent="0.25">
      <c r="E1399" s="22"/>
    </row>
    <row r="1400" spans="5:5" outlineLevel="1" x14ac:dyDescent="0.25">
      <c r="E1400" s="22"/>
    </row>
    <row r="1401" spans="5:5" outlineLevel="1" x14ac:dyDescent="0.25">
      <c r="E1401" s="22"/>
    </row>
    <row r="1402" spans="5:5" outlineLevel="1" x14ac:dyDescent="0.25">
      <c r="E1402" s="22"/>
    </row>
    <row r="1403" spans="5:5" outlineLevel="1" x14ac:dyDescent="0.25">
      <c r="E1403" s="22"/>
    </row>
    <row r="1404" spans="5:5" outlineLevel="1" x14ac:dyDescent="0.25">
      <c r="E1404" s="22"/>
    </row>
    <row r="1405" spans="5:5" outlineLevel="1" x14ac:dyDescent="0.25">
      <c r="E1405" s="22"/>
    </row>
    <row r="1406" spans="5:5" outlineLevel="1" x14ac:dyDescent="0.25">
      <c r="E1406" s="22"/>
    </row>
    <row r="1407" spans="5:5" outlineLevel="1" x14ac:dyDescent="0.25">
      <c r="E1407" s="22"/>
    </row>
    <row r="1408" spans="5:5" outlineLevel="1" x14ac:dyDescent="0.25">
      <c r="E1408" s="22"/>
    </row>
    <row r="1409" spans="5:5" outlineLevel="1" x14ac:dyDescent="0.25">
      <c r="E1409" s="22"/>
    </row>
    <row r="1410" spans="5:5" outlineLevel="1" x14ac:dyDescent="0.25">
      <c r="E1410" s="22"/>
    </row>
    <row r="1411" spans="5:5" outlineLevel="1" x14ac:dyDescent="0.25">
      <c r="E1411" s="22"/>
    </row>
    <row r="1412" spans="5:5" outlineLevel="1" x14ac:dyDescent="0.25">
      <c r="E1412" s="22"/>
    </row>
    <row r="1413" spans="5:5" outlineLevel="1" x14ac:dyDescent="0.25">
      <c r="E1413" s="22"/>
    </row>
    <row r="1414" spans="5:5" outlineLevel="1" x14ac:dyDescent="0.25">
      <c r="E1414" s="22"/>
    </row>
    <row r="1415" spans="5:5" outlineLevel="1" x14ac:dyDescent="0.25">
      <c r="E1415" s="22"/>
    </row>
    <row r="1416" spans="5:5" outlineLevel="1" x14ac:dyDescent="0.25">
      <c r="E1416" s="22"/>
    </row>
    <row r="1417" spans="5:5" outlineLevel="1" x14ac:dyDescent="0.25">
      <c r="E1417" s="22"/>
    </row>
    <row r="1418" spans="5:5" outlineLevel="1" x14ac:dyDescent="0.25">
      <c r="E1418" s="22"/>
    </row>
    <row r="1419" spans="5:5" outlineLevel="1" x14ac:dyDescent="0.25">
      <c r="E1419" s="22"/>
    </row>
    <row r="1420" spans="5:5" outlineLevel="1" x14ac:dyDescent="0.25">
      <c r="E1420" s="22"/>
    </row>
    <row r="1421" spans="5:5" outlineLevel="1" x14ac:dyDescent="0.25">
      <c r="E1421" s="22"/>
    </row>
    <row r="1422" spans="5:5" outlineLevel="1" x14ac:dyDescent="0.25">
      <c r="E1422" s="22"/>
    </row>
    <row r="1423" spans="5:5" outlineLevel="1" x14ac:dyDescent="0.25">
      <c r="E1423" s="22"/>
    </row>
    <row r="1424" spans="5:5" outlineLevel="1" x14ac:dyDescent="0.25">
      <c r="E1424" s="22"/>
    </row>
    <row r="1425" spans="5:5" outlineLevel="1" x14ac:dyDescent="0.25">
      <c r="E1425" s="22"/>
    </row>
    <row r="1426" spans="5:5" outlineLevel="1" x14ac:dyDescent="0.25">
      <c r="E1426" s="22"/>
    </row>
    <row r="1427" spans="5:5" outlineLevel="1" x14ac:dyDescent="0.25">
      <c r="E1427" s="22"/>
    </row>
    <row r="1428" spans="5:5" outlineLevel="1" x14ac:dyDescent="0.25">
      <c r="E1428" s="22"/>
    </row>
    <row r="1429" spans="5:5" outlineLevel="1" x14ac:dyDescent="0.25">
      <c r="E1429" s="22"/>
    </row>
    <row r="1430" spans="5:5" outlineLevel="1" x14ac:dyDescent="0.25">
      <c r="E1430" s="22"/>
    </row>
    <row r="1431" spans="5:5" outlineLevel="1" x14ac:dyDescent="0.25">
      <c r="E1431" s="22"/>
    </row>
    <row r="1432" spans="5:5" outlineLevel="1" x14ac:dyDescent="0.25">
      <c r="E1432" s="22"/>
    </row>
    <row r="1433" spans="5:5" outlineLevel="1" x14ac:dyDescent="0.25">
      <c r="E1433" s="22"/>
    </row>
    <row r="1434" spans="5:5" outlineLevel="1" x14ac:dyDescent="0.25">
      <c r="E1434" s="22"/>
    </row>
    <row r="1435" spans="5:5" outlineLevel="1" x14ac:dyDescent="0.25">
      <c r="E1435" s="22"/>
    </row>
    <row r="1436" spans="5:5" outlineLevel="1" x14ac:dyDescent="0.25">
      <c r="E1436" s="22"/>
    </row>
    <row r="1437" spans="5:5" outlineLevel="1" x14ac:dyDescent="0.25">
      <c r="E1437" s="22"/>
    </row>
    <row r="1438" spans="5:5" outlineLevel="1" x14ac:dyDescent="0.25">
      <c r="E1438" s="22"/>
    </row>
    <row r="1439" spans="5:5" outlineLevel="1" x14ac:dyDescent="0.25">
      <c r="E1439" s="22"/>
    </row>
    <row r="1440" spans="5:5" outlineLevel="1" x14ac:dyDescent="0.25">
      <c r="E1440" s="22"/>
    </row>
    <row r="1441" spans="5:5" outlineLevel="1" x14ac:dyDescent="0.25">
      <c r="E1441" s="22"/>
    </row>
    <row r="1442" spans="5:5" outlineLevel="1" x14ac:dyDescent="0.25">
      <c r="E1442" s="22"/>
    </row>
    <row r="1443" spans="5:5" outlineLevel="1" x14ac:dyDescent="0.25">
      <c r="E1443" s="22"/>
    </row>
    <row r="1444" spans="5:5" outlineLevel="1" x14ac:dyDescent="0.25">
      <c r="E1444" s="22"/>
    </row>
    <row r="1445" spans="5:5" outlineLevel="1" x14ac:dyDescent="0.25">
      <c r="E1445" s="22"/>
    </row>
    <row r="1446" spans="5:5" outlineLevel="1" x14ac:dyDescent="0.25">
      <c r="E1446" s="22"/>
    </row>
    <row r="1447" spans="5:5" outlineLevel="1" x14ac:dyDescent="0.25">
      <c r="E1447" s="22"/>
    </row>
    <row r="1448" spans="5:5" outlineLevel="1" x14ac:dyDescent="0.25">
      <c r="E1448" s="22"/>
    </row>
    <row r="1449" spans="5:5" outlineLevel="1" x14ac:dyDescent="0.25">
      <c r="E1449" s="22"/>
    </row>
    <row r="1450" spans="5:5" outlineLevel="1" x14ac:dyDescent="0.25">
      <c r="E1450" s="22"/>
    </row>
    <row r="1451" spans="5:5" outlineLevel="1" x14ac:dyDescent="0.25">
      <c r="E1451" s="22"/>
    </row>
    <row r="1452" spans="5:5" outlineLevel="1" x14ac:dyDescent="0.25">
      <c r="E1452" s="22"/>
    </row>
    <row r="1453" spans="5:5" outlineLevel="1" x14ac:dyDescent="0.25">
      <c r="E1453" s="22"/>
    </row>
    <row r="1454" spans="5:5" outlineLevel="1" x14ac:dyDescent="0.25">
      <c r="E1454" s="22"/>
    </row>
    <row r="1455" spans="5:5" outlineLevel="1" x14ac:dyDescent="0.25">
      <c r="E1455" s="22"/>
    </row>
    <row r="1456" spans="5:5" outlineLevel="1" x14ac:dyDescent="0.25">
      <c r="E1456" s="22"/>
    </row>
    <row r="1457" spans="5:5" outlineLevel="1" x14ac:dyDescent="0.25">
      <c r="E1457" s="22"/>
    </row>
    <row r="1458" spans="5:5" outlineLevel="1" x14ac:dyDescent="0.25">
      <c r="E1458" s="22"/>
    </row>
    <row r="1459" spans="5:5" outlineLevel="1" x14ac:dyDescent="0.25">
      <c r="E1459" s="22"/>
    </row>
    <row r="1460" spans="5:5" outlineLevel="1" x14ac:dyDescent="0.25">
      <c r="E1460" s="22"/>
    </row>
    <row r="1461" spans="5:5" outlineLevel="1" x14ac:dyDescent="0.25">
      <c r="E1461" s="22"/>
    </row>
    <row r="1462" spans="5:5" outlineLevel="1" x14ac:dyDescent="0.25">
      <c r="E1462" s="22"/>
    </row>
    <row r="1463" spans="5:5" outlineLevel="1" x14ac:dyDescent="0.25">
      <c r="E1463" s="22"/>
    </row>
    <row r="1464" spans="5:5" outlineLevel="1" x14ac:dyDescent="0.25">
      <c r="E1464" s="22"/>
    </row>
    <row r="1465" spans="5:5" outlineLevel="1" x14ac:dyDescent="0.25">
      <c r="E1465" s="22"/>
    </row>
    <row r="1466" spans="5:5" outlineLevel="1" x14ac:dyDescent="0.25">
      <c r="E1466" s="22"/>
    </row>
    <row r="1467" spans="5:5" outlineLevel="1" x14ac:dyDescent="0.25">
      <c r="E1467" s="22"/>
    </row>
    <row r="1468" spans="5:5" outlineLevel="1" x14ac:dyDescent="0.25">
      <c r="E1468" s="22"/>
    </row>
    <row r="1469" spans="5:5" outlineLevel="1" x14ac:dyDescent="0.25">
      <c r="E1469" s="22"/>
    </row>
    <row r="1470" spans="5:5" outlineLevel="1" x14ac:dyDescent="0.25">
      <c r="E1470" s="22"/>
    </row>
    <row r="1471" spans="5:5" outlineLevel="1" x14ac:dyDescent="0.25">
      <c r="E1471" s="22"/>
    </row>
    <row r="1472" spans="5:5" outlineLevel="1" x14ac:dyDescent="0.25">
      <c r="E1472" s="22"/>
    </row>
    <row r="1473" spans="5:5" outlineLevel="1" x14ac:dyDescent="0.25">
      <c r="E1473" s="22"/>
    </row>
    <row r="1474" spans="5:5" outlineLevel="1" x14ac:dyDescent="0.25">
      <c r="E1474" s="22"/>
    </row>
    <row r="1475" spans="5:5" outlineLevel="1" x14ac:dyDescent="0.25">
      <c r="E1475" s="22"/>
    </row>
    <row r="1476" spans="5:5" outlineLevel="1" x14ac:dyDescent="0.25">
      <c r="E1476" s="22"/>
    </row>
    <row r="1477" spans="5:5" outlineLevel="1" x14ac:dyDescent="0.25">
      <c r="E1477" s="22"/>
    </row>
    <row r="1478" spans="5:5" outlineLevel="1" x14ac:dyDescent="0.25">
      <c r="E1478" s="22"/>
    </row>
    <row r="1479" spans="5:5" outlineLevel="1" x14ac:dyDescent="0.25">
      <c r="E1479" s="22"/>
    </row>
    <row r="1480" spans="5:5" outlineLevel="1" x14ac:dyDescent="0.25">
      <c r="E1480" s="22"/>
    </row>
    <row r="1481" spans="5:5" outlineLevel="1" x14ac:dyDescent="0.25">
      <c r="E1481" s="22"/>
    </row>
    <row r="1482" spans="5:5" outlineLevel="1" x14ac:dyDescent="0.25">
      <c r="E1482" s="22"/>
    </row>
    <row r="1483" spans="5:5" outlineLevel="1" x14ac:dyDescent="0.25">
      <c r="E1483" s="22"/>
    </row>
    <row r="1484" spans="5:5" outlineLevel="1" x14ac:dyDescent="0.25">
      <c r="E1484" s="22"/>
    </row>
    <row r="1485" spans="5:5" outlineLevel="1" x14ac:dyDescent="0.25">
      <c r="E1485" s="22"/>
    </row>
    <row r="1486" spans="5:5" outlineLevel="1" x14ac:dyDescent="0.25">
      <c r="E1486" s="22"/>
    </row>
    <row r="1487" spans="5:5" outlineLevel="1" x14ac:dyDescent="0.25">
      <c r="E1487" s="22"/>
    </row>
    <row r="1488" spans="5:5" outlineLevel="1" x14ac:dyDescent="0.25">
      <c r="E1488" s="22"/>
    </row>
    <row r="1489" spans="5:5" outlineLevel="1" x14ac:dyDescent="0.25">
      <c r="E1489" s="22"/>
    </row>
    <row r="1490" spans="5:5" outlineLevel="1" x14ac:dyDescent="0.25">
      <c r="E1490" s="22"/>
    </row>
    <row r="1491" spans="5:5" outlineLevel="1" x14ac:dyDescent="0.25">
      <c r="E1491" s="22"/>
    </row>
    <row r="1492" spans="5:5" outlineLevel="1" x14ac:dyDescent="0.25">
      <c r="E1492" s="22"/>
    </row>
    <row r="1493" spans="5:5" outlineLevel="1" x14ac:dyDescent="0.25">
      <c r="E1493" s="22"/>
    </row>
    <row r="1494" spans="5:5" outlineLevel="1" x14ac:dyDescent="0.25">
      <c r="E1494" s="22"/>
    </row>
    <row r="1495" spans="5:5" outlineLevel="1" x14ac:dyDescent="0.25">
      <c r="E1495" s="22"/>
    </row>
    <row r="1496" spans="5:5" outlineLevel="1" x14ac:dyDescent="0.25">
      <c r="E1496" s="22"/>
    </row>
    <row r="1497" spans="5:5" outlineLevel="1" x14ac:dyDescent="0.25">
      <c r="E1497" s="22"/>
    </row>
    <row r="1498" spans="5:5" outlineLevel="1" x14ac:dyDescent="0.25">
      <c r="E1498" s="22"/>
    </row>
    <row r="1499" spans="5:5" outlineLevel="1" x14ac:dyDescent="0.25">
      <c r="E1499" s="22"/>
    </row>
    <row r="1500" spans="5:5" outlineLevel="1" x14ac:dyDescent="0.25">
      <c r="E1500" s="22"/>
    </row>
    <row r="1501" spans="5:5" outlineLevel="1" x14ac:dyDescent="0.25">
      <c r="E1501" s="22"/>
    </row>
    <row r="1502" spans="5:5" outlineLevel="1" x14ac:dyDescent="0.25">
      <c r="E1502" s="22"/>
    </row>
    <row r="1503" spans="5:5" outlineLevel="1" x14ac:dyDescent="0.25">
      <c r="E1503" s="22"/>
    </row>
    <row r="1504" spans="5:5" outlineLevel="1" x14ac:dyDescent="0.25">
      <c r="E1504" s="22"/>
    </row>
    <row r="1505" spans="5:5" outlineLevel="1" x14ac:dyDescent="0.25">
      <c r="E1505" s="22"/>
    </row>
    <row r="1506" spans="5:5" outlineLevel="1" x14ac:dyDescent="0.25">
      <c r="E1506" s="22"/>
    </row>
    <row r="1507" spans="5:5" outlineLevel="1" x14ac:dyDescent="0.25">
      <c r="E1507" s="22"/>
    </row>
    <row r="1508" spans="5:5" outlineLevel="1" x14ac:dyDescent="0.25">
      <c r="E1508" s="22"/>
    </row>
    <row r="1509" spans="5:5" outlineLevel="1" x14ac:dyDescent="0.25">
      <c r="E1509" s="22"/>
    </row>
    <row r="1510" spans="5:5" outlineLevel="1" x14ac:dyDescent="0.25">
      <c r="E1510" s="22"/>
    </row>
    <row r="1511" spans="5:5" outlineLevel="1" x14ac:dyDescent="0.25">
      <c r="E1511" s="22"/>
    </row>
    <row r="1512" spans="5:5" outlineLevel="1" x14ac:dyDescent="0.25">
      <c r="E1512" s="22"/>
    </row>
    <row r="1513" spans="5:5" outlineLevel="1" x14ac:dyDescent="0.25">
      <c r="E1513" s="22"/>
    </row>
    <row r="1514" spans="5:5" outlineLevel="1" x14ac:dyDescent="0.25">
      <c r="E1514" s="22"/>
    </row>
    <row r="1515" spans="5:5" outlineLevel="1" x14ac:dyDescent="0.25">
      <c r="E1515" s="22"/>
    </row>
    <row r="1516" spans="5:5" outlineLevel="1" x14ac:dyDescent="0.25">
      <c r="E1516" s="22"/>
    </row>
    <row r="1517" spans="5:5" outlineLevel="1" x14ac:dyDescent="0.25">
      <c r="E1517" s="22"/>
    </row>
    <row r="1518" spans="5:5" outlineLevel="1" x14ac:dyDescent="0.25">
      <c r="E1518" s="22"/>
    </row>
    <row r="1519" spans="5:5" outlineLevel="1" x14ac:dyDescent="0.25">
      <c r="E1519" s="22"/>
    </row>
    <row r="1520" spans="5:5" outlineLevel="1" x14ac:dyDescent="0.25">
      <c r="E1520" s="22"/>
    </row>
    <row r="1521" spans="5:5" outlineLevel="1" x14ac:dyDescent="0.25">
      <c r="E1521" s="22"/>
    </row>
    <row r="1522" spans="5:5" outlineLevel="1" x14ac:dyDescent="0.25">
      <c r="E1522" s="22"/>
    </row>
    <row r="1523" spans="5:5" outlineLevel="1" x14ac:dyDescent="0.25">
      <c r="E1523" s="22"/>
    </row>
    <row r="1524" spans="5:5" outlineLevel="1" x14ac:dyDescent="0.25">
      <c r="E1524" s="22"/>
    </row>
    <row r="1525" spans="5:5" outlineLevel="1" x14ac:dyDescent="0.25">
      <c r="E1525" s="22"/>
    </row>
    <row r="1526" spans="5:5" outlineLevel="1" x14ac:dyDescent="0.25">
      <c r="E1526" s="22"/>
    </row>
    <row r="1527" spans="5:5" outlineLevel="1" x14ac:dyDescent="0.25">
      <c r="E1527" s="22"/>
    </row>
    <row r="1528" spans="5:5" outlineLevel="1" x14ac:dyDescent="0.25">
      <c r="E1528" s="22"/>
    </row>
    <row r="1529" spans="5:5" outlineLevel="1" x14ac:dyDescent="0.25">
      <c r="E1529" s="22"/>
    </row>
    <row r="1530" spans="5:5" outlineLevel="1" x14ac:dyDescent="0.25">
      <c r="E1530" s="22"/>
    </row>
    <row r="1531" spans="5:5" outlineLevel="1" x14ac:dyDescent="0.25">
      <c r="E1531" s="22"/>
    </row>
    <row r="1532" spans="5:5" outlineLevel="1" x14ac:dyDescent="0.25">
      <c r="E1532" s="22"/>
    </row>
    <row r="1533" spans="5:5" outlineLevel="1" x14ac:dyDescent="0.25">
      <c r="E1533" s="22"/>
    </row>
    <row r="1534" spans="5:5" outlineLevel="1" x14ac:dyDescent="0.25">
      <c r="E1534" s="22"/>
    </row>
    <row r="1535" spans="5:5" outlineLevel="1" x14ac:dyDescent="0.25">
      <c r="E1535" s="22"/>
    </row>
    <row r="1536" spans="5:5" outlineLevel="1" x14ac:dyDescent="0.25">
      <c r="E1536" s="22"/>
    </row>
    <row r="1537" spans="5:5" outlineLevel="1" x14ac:dyDescent="0.25">
      <c r="E1537" s="22"/>
    </row>
    <row r="1538" spans="5:5" outlineLevel="1" x14ac:dyDescent="0.25">
      <c r="E1538" s="22"/>
    </row>
    <row r="1539" spans="5:5" outlineLevel="1" x14ac:dyDescent="0.25">
      <c r="E1539" s="22"/>
    </row>
    <row r="1540" spans="5:5" outlineLevel="1" x14ac:dyDescent="0.25">
      <c r="E1540" s="22"/>
    </row>
    <row r="1541" spans="5:5" outlineLevel="1" x14ac:dyDescent="0.25">
      <c r="E1541" s="22"/>
    </row>
    <row r="1542" spans="5:5" outlineLevel="1" x14ac:dyDescent="0.25">
      <c r="E1542" s="22"/>
    </row>
    <row r="1543" spans="5:5" outlineLevel="1" x14ac:dyDescent="0.25">
      <c r="E1543" s="22"/>
    </row>
    <row r="1544" spans="5:5" outlineLevel="1" x14ac:dyDescent="0.25">
      <c r="E1544" s="22"/>
    </row>
    <row r="1545" spans="5:5" outlineLevel="1" x14ac:dyDescent="0.25">
      <c r="E1545" s="22"/>
    </row>
    <row r="1546" spans="5:5" outlineLevel="1" x14ac:dyDescent="0.25">
      <c r="E1546" s="22"/>
    </row>
    <row r="1547" spans="5:5" outlineLevel="1" x14ac:dyDescent="0.25">
      <c r="E1547" s="22"/>
    </row>
    <row r="1548" spans="5:5" outlineLevel="1" x14ac:dyDescent="0.25">
      <c r="E1548" s="22"/>
    </row>
    <row r="1549" spans="5:5" outlineLevel="1" x14ac:dyDescent="0.25">
      <c r="E1549" s="22"/>
    </row>
    <row r="1550" spans="5:5" outlineLevel="1" x14ac:dyDescent="0.25">
      <c r="E1550" s="22"/>
    </row>
    <row r="1551" spans="5:5" outlineLevel="1" x14ac:dyDescent="0.25">
      <c r="E1551" s="22"/>
    </row>
    <row r="1552" spans="5:5" outlineLevel="1" x14ac:dyDescent="0.25">
      <c r="E1552" s="22"/>
    </row>
    <row r="1553" spans="5:5" outlineLevel="1" x14ac:dyDescent="0.25">
      <c r="E1553" s="22"/>
    </row>
    <row r="1554" spans="5:5" outlineLevel="1" x14ac:dyDescent="0.25">
      <c r="E1554" s="22"/>
    </row>
    <row r="1555" spans="5:5" outlineLevel="1" x14ac:dyDescent="0.25">
      <c r="E1555" s="22"/>
    </row>
    <row r="1556" spans="5:5" outlineLevel="1" x14ac:dyDescent="0.25">
      <c r="E1556" s="22"/>
    </row>
    <row r="1557" spans="5:5" outlineLevel="1" x14ac:dyDescent="0.25">
      <c r="E1557" s="22"/>
    </row>
    <row r="1558" spans="5:5" outlineLevel="1" x14ac:dyDescent="0.25">
      <c r="E1558" s="22"/>
    </row>
    <row r="1559" spans="5:5" outlineLevel="1" x14ac:dyDescent="0.25">
      <c r="E1559" s="22"/>
    </row>
    <row r="1560" spans="5:5" outlineLevel="1" x14ac:dyDescent="0.25">
      <c r="E1560" s="22"/>
    </row>
    <row r="1561" spans="5:5" outlineLevel="1" x14ac:dyDescent="0.25">
      <c r="E1561" s="22"/>
    </row>
    <row r="1562" spans="5:5" outlineLevel="1" x14ac:dyDescent="0.25">
      <c r="E1562" s="22"/>
    </row>
    <row r="1563" spans="5:5" outlineLevel="1" x14ac:dyDescent="0.25">
      <c r="E1563" s="22"/>
    </row>
    <row r="1564" spans="5:5" outlineLevel="1" x14ac:dyDescent="0.25">
      <c r="E1564" s="22"/>
    </row>
    <row r="1565" spans="5:5" outlineLevel="1" x14ac:dyDescent="0.25">
      <c r="E1565" s="22"/>
    </row>
    <row r="1566" spans="5:5" outlineLevel="1" x14ac:dyDescent="0.25">
      <c r="E1566" s="22"/>
    </row>
    <row r="1567" spans="5:5" outlineLevel="1" x14ac:dyDescent="0.25">
      <c r="E1567" s="22"/>
    </row>
    <row r="1568" spans="5:5" outlineLevel="1" x14ac:dyDescent="0.25">
      <c r="E1568" s="22"/>
    </row>
    <row r="1569" spans="5:5" outlineLevel="1" x14ac:dyDescent="0.25">
      <c r="E1569" s="22"/>
    </row>
    <row r="1570" spans="5:5" outlineLevel="1" x14ac:dyDescent="0.25">
      <c r="E1570" s="22"/>
    </row>
    <row r="1571" spans="5:5" outlineLevel="1" x14ac:dyDescent="0.25">
      <c r="E1571" s="22"/>
    </row>
    <row r="1572" spans="5:5" outlineLevel="1" x14ac:dyDescent="0.25">
      <c r="E1572" s="22"/>
    </row>
    <row r="1573" spans="5:5" outlineLevel="1" x14ac:dyDescent="0.25">
      <c r="E1573" s="22"/>
    </row>
    <row r="1574" spans="5:5" outlineLevel="1" x14ac:dyDescent="0.25">
      <c r="E1574" s="22"/>
    </row>
    <row r="1575" spans="5:5" outlineLevel="1" x14ac:dyDescent="0.25">
      <c r="E1575" s="22"/>
    </row>
    <row r="1576" spans="5:5" outlineLevel="1" x14ac:dyDescent="0.25">
      <c r="E1576" s="22"/>
    </row>
    <row r="1577" spans="5:5" outlineLevel="1" x14ac:dyDescent="0.25">
      <c r="E1577" s="22"/>
    </row>
    <row r="1578" spans="5:5" outlineLevel="1" x14ac:dyDescent="0.25">
      <c r="E1578" s="22"/>
    </row>
    <row r="1579" spans="5:5" outlineLevel="1" x14ac:dyDescent="0.25">
      <c r="E1579" s="22"/>
    </row>
    <row r="1580" spans="5:5" outlineLevel="1" x14ac:dyDescent="0.25">
      <c r="E1580" s="22"/>
    </row>
    <row r="1581" spans="5:5" outlineLevel="1" x14ac:dyDescent="0.25">
      <c r="E1581" s="22"/>
    </row>
    <row r="1582" spans="5:5" outlineLevel="1" x14ac:dyDescent="0.25">
      <c r="E1582" s="22"/>
    </row>
    <row r="1583" spans="5:5" outlineLevel="1" x14ac:dyDescent="0.25">
      <c r="E1583" s="22"/>
    </row>
    <row r="1584" spans="5:5" outlineLevel="1" x14ac:dyDescent="0.25">
      <c r="E1584" s="22"/>
    </row>
    <row r="1585" spans="5:5" outlineLevel="1" x14ac:dyDescent="0.25">
      <c r="E1585" s="22"/>
    </row>
    <row r="1586" spans="5:5" outlineLevel="1" x14ac:dyDescent="0.25">
      <c r="E1586" s="22"/>
    </row>
    <row r="1587" spans="5:5" outlineLevel="1" x14ac:dyDescent="0.25">
      <c r="E1587" s="22"/>
    </row>
    <row r="1588" spans="5:5" outlineLevel="1" x14ac:dyDescent="0.25">
      <c r="E1588" s="22"/>
    </row>
    <row r="1589" spans="5:5" outlineLevel="1" x14ac:dyDescent="0.25">
      <c r="E1589" s="22"/>
    </row>
    <row r="1590" spans="5:5" outlineLevel="1" x14ac:dyDescent="0.25">
      <c r="E1590" s="22"/>
    </row>
    <row r="1591" spans="5:5" outlineLevel="1" x14ac:dyDescent="0.25">
      <c r="E1591" s="22"/>
    </row>
    <row r="1592" spans="5:5" outlineLevel="1" x14ac:dyDescent="0.25">
      <c r="E1592" s="22"/>
    </row>
    <row r="1593" spans="5:5" outlineLevel="1" x14ac:dyDescent="0.25">
      <c r="E1593" s="22"/>
    </row>
    <row r="1594" spans="5:5" outlineLevel="1" x14ac:dyDescent="0.25">
      <c r="E1594" s="22"/>
    </row>
    <row r="1595" spans="5:5" outlineLevel="1" x14ac:dyDescent="0.25">
      <c r="E1595" s="22"/>
    </row>
    <row r="1596" spans="5:5" outlineLevel="1" x14ac:dyDescent="0.25">
      <c r="E1596" s="22"/>
    </row>
    <row r="1597" spans="5:5" outlineLevel="1" x14ac:dyDescent="0.25">
      <c r="E1597" s="22"/>
    </row>
    <row r="1598" spans="5:5" outlineLevel="1" x14ac:dyDescent="0.25">
      <c r="E1598" s="22"/>
    </row>
    <row r="1599" spans="5:5" outlineLevel="1" x14ac:dyDescent="0.25">
      <c r="E1599" s="22"/>
    </row>
    <row r="1600" spans="5:5" outlineLevel="1" x14ac:dyDescent="0.25">
      <c r="E1600" s="22"/>
    </row>
    <row r="1601" spans="5:5" outlineLevel="1" x14ac:dyDescent="0.25">
      <c r="E1601" s="22"/>
    </row>
    <row r="1602" spans="5:5" outlineLevel="1" x14ac:dyDescent="0.25">
      <c r="E1602" s="22"/>
    </row>
    <row r="1603" spans="5:5" outlineLevel="1" x14ac:dyDescent="0.25">
      <c r="E1603" s="22"/>
    </row>
    <row r="1604" spans="5:5" outlineLevel="1" x14ac:dyDescent="0.25">
      <c r="E1604" s="22"/>
    </row>
    <row r="1605" spans="5:5" outlineLevel="1" x14ac:dyDescent="0.25">
      <c r="E1605" s="22"/>
    </row>
    <row r="1606" spans="5:5" outlineLevel="1" x14ac:dyDescent="0.25">
      <c r="E1606" s="22"/>
    </row>
    <row r="1607" spans="5:5" outlineLevel="1" x14ac:dyDescent="0.25">
      <c r="E1607" s="22"/>
    </row>
    <row r="1608" spans="5:5" outlineLevel="1" x14ac:dyDescent="0.25">
      <c r="E1608" s="22"/>
    </row>
    <row r="1609" spans="5:5" outlineLevel="1" x14ac:dyDescent="0.25">
      <c r="E1609" s="22"/>
    </row>
    <row r="1610" spans="5:5" outlineLevel="1" x14ac:dyDescent="0.25">
      <c r="E1610" s="22"/>
    </row>
    <row r="1611" spans="5:5" outlineLevel="1" x14ac:dyDescent="0.25">
      <c r="E1611" s="22"/>
    </row>
    <row r="1612" spans="5:5" outlineLevel="1" x14ac:dyDescent="0.25">
      <c r="E1612" s="22"/>
    </row>
    <row r="1613" spans="5:5" outlineLevel="1" x14ac:dyDescent="0.25">
      <c r="E1613" s="22"/>
    </row>
    <row r="1614" spans="5:5" outlineLevel="1" x14ac:dyDescent="0.25">
      <c r="E1614" s="22"/>
    </row>
    <row r="1615" spans="5:5" outlineLevel="1" x14ac:dyDescent="0.25">
      <c r="E1615" s="22"/>
    </row>
    <row r="1616" spans="5:5" outlineLevel="1" x14ac:dyDescent="0.25">
      <c r="E1616" s="22"/>
    </row>
    <row r="1617" spans="5:5" outlineLevel="1" x14ac:dyDescent="0.25">
      <c r="E1617" s="22"/>
    </row>
    <row r="1618" spans="5:5" outlineLevel="1" x14ac:dyDescent="0.25">
      <c r="E1618" s="22"/>
    </row>
    <row r="1619" spans="5:5" outlineLevel="1" x14ac:dyDescent="0.25">
      <c r="E1619" s="22"/>
    </row>
    <row r="1620" spans="5:5" outlineLevel="1" x14ac:dyDescent="0.25">
      <c r="E1620" s="22"/>
    </row>
    <row r="1621" spans="5:5" outlineLevel="1" x14ac:dyDescent="0.25">
      <c r="E1621" s="22"/>
    </row>
    <row r="1622" spans="5:5" outlineLevel="1" x14ac:dyDescent="0.25">
      <c r="E1622" s="22"/>
    </row>
    <row r="1623" spans="5:5" outlineLevel="1" x14ac:dyDescent="0.25">
      <c r="E1623" s="22"/>
    </row>
    <row r="1624" spans="5:5" outlineLevel="1" x14ac:dyDescent="0.25">
      <c r="E1624" s="22"/>
    </row>
    <row r="1625" spans="5:5" outlineLevel="1" x14ac:dyDescent="0.25">
      <c r="E1625" s="22"/>
    </row>
    <row r="1626" spans="5:5" outlineLevel="1" x14ac:dyDescent="0.25">
      <c r="E1626" s="22"/>
    </row>
    <row r="1627" spans="5:5" outlineLevel="1" x14ac:dyDescent="0.25">
      <c r="E1627" s="22"/>
    </row>
    <row r="1628" spans="5:5" outlineLevel="1" x14ac:dyDescent="0.25">
      <c r="E1628" s="22"/>
    </row>
    <row r="1629" spans="5:5" outlineLevel="1" x14ac:dyDescent="0.25">
      <c r="E1629" s="22"/>
    </row>
    <row r="1630" spans="5:5" outlineLevel="1" x14ac:dyDescent="0.25">
      <c r="E1630" s="22"/>
    </row>
    <row r="1631" spans="5:5" outlineLevel="1" x14ac:dyDescent="0.25">
      <c r="E1631" s="22"/>
    </row>
    <row r="1632" spans="5:5" outlineLevel="1" x14ac:dyDescent="0.25">
      <c r="E1632" s="22"/>
    </row>
    <row r="1633" spans="5:5" outlineLevel="1" x14ac:dyDescent="0.25">
      <c r="E1633" s="22"/>
    </row>
    <row r="1634" spans="5:5" outlineLevel="1" x14ac:dyDescent="0.25">
      <c r="E1634" s="22"/>
    </row>
    <row r="1635" spans="5:5" outlineLevel="1" x14ac:dyDescent="0.25">
      <c r="E1635" s="22"/>
    </row>
    <row r="1636" spans="5:5" outlineLevel="1" x14ac:dyDescent="0.25">
      <c r="E1636" s="22"/>
    </row>
    <row r="1637" spans="5:5" outlineLevel="1" x14ac:dyDescent="0.25">
      <c r="E1637" s="22"/>
    </row>
    <row r="1638" spans="5:5" outlineLevel="1" x14ac:dyDescent="0.25">
      <c r="E1638" s="22"/>
    </row>
    <row r="1639" spans="5:5" outlineLevel="1" x14ac:dyDescent="0.25">
      <c r="E1639" s="22"/>
    </row>
    <row r="1640" spans="5:5" outlineLevel="1" x14ac:dyDescent="0.25">
      <c r="E1640" s="22"/>
    </row>
    <row r="1641" spans="5:5" outlineLevel="1" x14ac:dyDescent="0.25">
      <c r="E1641" s="22"/>
    </row>
    <row r="1642" spans="5:5" outlineLevel="1" x14ac:dyDescent="0.25">
      <c r="E1642" s="22"/>
    </row>
    <row r="1643" spans="5:5" outlineLevel="1" x14ac:dyDescent="0.25">
      <c r="E1643" s="22"/>
    </row>
    <row r="1644" spans="5:5" outlineLevel="1" x14ac:dyDescent="0.25">
      <c r="E1644" s="22"/>
    </row>
    <row r="1645" spans="5:5" outlineLevel="1" x14ac:dyDescent="0.25">
      <c r="E1645" s="22"/>
    </row>
    <row r="1646" spans="5:5" outlineLevel="1" x14ac:dyDescent="0.25">
      <c r="E1646" s="22"/>
    </row>
    <row r="1647" spans="5:5" outlineLevel="1" x14ac:dyDescent="0.25">
      <c r="E1647" s="22"/>
    </row>
    <row r="1648" spans="5:5" outlineLevel="1" x14ac:dyDescent="0.25">
      <c r="E1648" s="22"/>
    </row>
    <row r="1649" spans="5:5" outlineLevel="1" x14ac:dyDescent="0.25">
      <c r="E1649" s="22"/>
    </row>
    <row r="1650" spans="5:5" outlineLevel="1" x14ac:dyDescent="0.25">
      <c r="E1650" s="22"/>
    </row>
    <row r="1651" spans="5:5" outlineLevel="1" x14ac:dyDescent="0.25">
      <c r="E1651" s="22"/>
    </row>
    <row r="1652" spans="5:5" outlineLevel="1" x14ac:dyDescent="0.25">
      <c r="E1652" s="22"/>
    </row>
    <row r="1653" spans="5:5" outlineLevel="1" x14ac:dyDescent="0.25">
      <c r="E1653" s="22"/>
    </row>
    <row r="1654" spans="5:5" outlineLevel="1" x14ac:dyDescent="0.25">
      <c r="E1654" s="22"/>
    </row>
    <row r="1655" spans="5:5" outlineLevel="1" x14ac:dyDescent="0.25">
      <c r="E1655" s="22"/>
    </row>
    <row r="1656" spans="5:5" outlineLevel="1" x14ac:dyDescent="0.25">
      <c r="E1656" s="22"/>
    </row>
    <row r="1657" spans="5:5" outlineLevel="1" x14ac:dyDescent="0.25">
      <c r="E1657" s="22"/>
    </row>
    <row r="1658" spans="5:5" outlineLevel="1" x14ac:dyDescent="0.25">
      <c r="E1658" s="22"/>
    </row>
    <row r="1659" spans="5:5" outlineLevel="1" x14ac:dyDescent="0.25">
      <c r="E1659" s="22"/>
    </row>
    <row r="1660" spans="5:5" outlineLevel="1" x14ac:dyDescent="0.25">
      <c r="E1660" s="22"/>
    </row>
    <row r="1661" spans="5:5" outlineLevel="1" x14ac:dyDescent="0.25">
      <c r="E1661" s="22"/>
    </row>
    <row r="1662" spans="5:5" outlineLevel="1" x14ac:dyDescent="0.25">
      <c r="E1662" s="22"/>
    </row>
    <row r="1663" spans="5:5" outlineLevel="1" x14ac:dyDescent="0.25">
      <c r="E1663" s="22"/>
    </row>
    <row r="1664" spans="5:5" outlineLevel="1" x14ac:dyDescent="0.25">
      <c r="E1664" s="22"/>
    </row>
    <row r="1665" spans="5:5" outlineLevel="1" x14ac:dyDescent="0.25">
      <c r="E1665" s="22"/>
    </row>
    <row r="1666" spans="5:5" outlineLevel="1" x14ac:dyDescent="0.25">
      <c r="E1666" s="22"/>
    </row>
    <row r="1667" spans="5:5" outlineLevel="1" x14ac:dyDescent="0.25">
      <c r="E1667" s="22"/>
    </row>
    <row r="1668" spans="5:5" outlineLevel="1" x14ac:dyDescent="0.25">
      <c r="E1668" s="22"/>
    </row>
    <row r="1669" spans="5:5" outlineLevel="1" x14ac:dyDescent="0.25">
      <c r="E1669" s="22"/>
    </row>
    <row r="1670" spans="5:5" outlineLevel="1" x14ac:dyDescent="0.25">
      <c r="E1670" s="22"/>
    </row>
    <row r="1671" spans="5:5" outlineLevel="1" x14ac:dyDescent="0.25">
      <c r="E1671" s="22"/>
    </row>
    <row r="1672" spans="5:5" outlineLevel="1" x14ac:dyDescent="0.25">
      <c r="E1672" s="22"/>
    </row>
    <row r="1673" spans="5:5" outlineLevel="1" x14ac:dyDescent="0.25">
      <c r="E1673" s="22"/>
    </row>
    <row r="1674" spans="5:5" outlineLevel="1" x14ac:dyDescent="0.25">
      <c r="E1674" s="22"/>
    </row>
    <row r="1675" spans="5:5" outlineLevel="1" x14ac:dyDescent="0.25">
      <c r="E1675" s="22"/>
    </row>
    <row r="1676" spans="5:5" outlineLevel="1" x14ac:dyDescent="0.25">
      <c r="E1676" s="22"/>
    </row>
    <row r="1677" spans="5:5" outlineLevel="1" x14ac:dyDescent="0.25">
      <c r="E1677" s="22"/>
    </row>
    <row r="1678" spans="5:5" outlineLevel="1" x14ac:dyDescent="0.25">
      <c r="E1678" s="22"/>
    </row>
    <row r="1679" spans="5:5" outlineLevel="1" x14ac:dyDescent="0.25">
      <c r="E1679" s="22"/>
    </row>
    <row r="1680" spans="5:5" outlineLevel="1" x14ac:dyDescent="0.25">
      <c r="E1680" s="22"/>
    </row>
    <row r="1681" spans="5:5" outlineLevel="1" x14ac:dyDescent="0.25">
      <c r="E1681" s="22"/>
    </row>
    <row r="1682" spans="5:5" outlineLevel="1" x14ac:dyDescent="0.25">
      <c r="E1682" s="22"/>
    </row>
    <row r="1683" spans="5:5" outlineLevel="1" x14ac:dyDescent="0.25">
      <c r="E1683" s="22"/>
    </row>
    <row r="1684" spans="5:5" outlineLevel="1" x14ac:dyDescent="0.25">
      <c r="E1684" s="22"/>
    </row>
    <row r="1685" spans="5:5" outlineLevel="1" x14ac:dyDescent="0.25">
      <c r="E1685" s="22"/>
    </row>
    <row r="1686" spans="5:5" outlineLevel="1" x14ac:dyDescent="0.25">
      <c r="E1686" s="22"/>
    </row>
    <row r="1687" spans="5:5" outlineLevel="1" x14ac:dyDescent="0.25">
      <c r="E1687" s="22"/>
    </row>
    <row r="1688" spans="5:5" outlineLevel="1" x14ac:dyDescent="0.25">
      <c r="E1688" s="22"/>
    </row>
    <row r="1689" spans="5:5" outlineLevel="1" x14ac:dyDescent="0.25">
      <c r="E1689" s="22"/>
    </row>
    <row r="1690" spans="5:5" outlineLevel="1" x14ac:dyDescent="0.25">
      <c r="E1690" s="22"/>
    </row>
    <row r="1691" spans="5:5" outlineLevel="1" x14ac:dyDescent="0.25">
      <c r="E1691" s="22"/>
    </row>
    <row r="1692" spans="5:5" outlineLevel="1" x14ac:dyDescent="0.25">
      <c r="E1692" s="22"/>
    </row>
    <row r="1693" spans="5:5" outlineLevel="1" x14ac:dyDescent="0.25">
      <c r="E1693" s="22"/>
    </row>
    <row r="1694" spans="5:5" outlineLevel="1" x14ac:dyDescent="0.25">
      <c r="E1694" s="22"/>
    </row>
    <row r="1695" spans="5:5" outlineLevel="1" x14ac:dyDescent="0.25">
      <c r="E1695" s="22"/>
    </row>
    <row r="1696" spans="5:5" outlineLevel="1" x14ac:dyDescent="0.25">
      <c r="E1696" s="22"/>
    </row>
    <row r="1697" spans="5:5" outlineLevel="1" x14ac:dyDescent="0.25">
      <c r="E1697" s="22"/>
    </row>
    <row r="1698" spans="5:5" outlineLevel="1" x14ac:dyDescent="0.25">
      <c r="E1698" s="22"/>
    </row>
    <row r="1699" spans="5:5" outlineLevel="1" x14ac:dyDescent="0.25">
      <c r="E1699" s="22"/>
    </row>
    <row r="1700" spans="5:5" outlineLevel="1" x14ac:dyDescent="0.25">
      <c r="E1700" s="22"/>
    </row>
    <row r="1701" spans="5:5" outlineLevel="1" x14ac:dyDescent="0.25">
      <c r="E1701" s="22"/>
    </row>
    <row r="1702" spans="5:5" outlineLevel="1" x14ac:dyDescent="0.25">
      <c r="E1702" s="22"/>
    </row>
    <row r="1703" spans="5:5" outlineLevel="1" x14ac:dyDescent="0.25">
      <c r="E1703" s="22"/>
    </row>
    <row r="1704" spans="5:5" outlineLevel="1" x14ac:dyDescent="0.25">
      <c r="E1704" s="22"/>
    </row>
    <row r="1705" spans="5:5" outlineLevel="1" x14ac:dyDescent="0.25">
      <c r="E1705" s="22"/>
    </row>
    <row r="1706" spans="5:5" outlineLevel="1" x14ac:dyDescent="0.25">
      <c r="E1706" s="22"/>
    </row>
    <row r="1707" spans="5:5" outlineLevel="1" x14ac:dyDescent="0.25">
      <c r="E1707" s="22"/>
    </row>
    <row r="1708" spans="5:5" outlineLevel="1" x14ac:dyDescent="0.25">
      <c r="E1708" s="22"/>
    </row>
    <row r="1709" spans="5:5" outlineLevel="1" x14ac:dyDescent="0.25">
      <c r="E1709" s="22"/>
    </row>
    <row r="1710" spans="5:5" outlineLevel="1" x14ac:dyDescent="0.25">
      <c r="E1710" s="22"/>
    </row>
    <row r="1711" spans="5:5" outlineLevel="1" x14ac:dyDescent="0.25">
      <c r="E1711" s="22"/>
    </row>
    <row r="1712" spans="5:5" outlineLevel="1" x14ac:dyDescent="0.25">
      <c r="E1712" s="22"/>
    </row>
    <row r="1713" spans="5:5" outlineLevel="1" x14ac:dyDescent="0.25">
      <c r="E1713" s="22"/>
    </row>
    <row r="1714" spans="5:5" outlineLevel="1" x14ac:dyDescent="0.25">
      <c r="E1714" s="22"/>
    </row>
    <row r="1715" spans="5:5" outlineLevel="1" x14ac:dyDescent="0.25">
      <c r="E1715" s="22"/>
    </row>
    <row r="1716" spans="5:5" outlineLevel="1" x14ac:dyDescent="0.25">
      <c r="E1716" s="22"/>
    </row>
    <row r="1717" spans="5:5" outlineLevel="1" x14ac:dyDescent="0.25">
      <c r="E1717" s="22"/>
    </row>
    <row r="1718" spans="5:5" outlineLevel="1" x14ac:dyDescent="0.25">
      <c r="E1718" s="22"/>
    </row>
    <row r="1719" spans="5:5" outlineLevel="1" x14ac:dyDescent="0.25">
      <c r="E1719" s="22"/>
    </row>
    <row r="1720" spans="5:5" outlineLevel="1" x14ac:dyDescent="0.25">
      <c r="E1720" s="22"/>
    </row>
    <row r="1721" spans="5:5" outlineLevel="1" x14ac:dyDescent="0.25">
      <c r="E1721" s="22"/>
    </row>
    <row r="1722" spans="5:5" outlineLevel="1" x14ac:dyDescent="0.25">
      <c r="E1722" s="22"/>
    </row>
    <row r="1723" spans="5:5" outlineLevel="1" x14ac:dyDescent="0.25">
      <c r="E1723" s="22"/>
    </row>
    <row r="1724" spans="5:5" outlineLevel="1" x14ac:dyDescent="0.25">
      <c r="E1724" s="22"/>
    </row>
    <row r="1725" spans="5:5" outlineLevel="1" x14ac:dyDescent="0.25">
      <c r="E1725" s="22"/>
    </row>
    <row r="1726" spans="5:5" outlineLevel="1" x14ac:dyDescent="0.25">
      <c r="E1726" s="22"/>
    </row>
    <row r="1727" spans="5:5" outlineLevel="1" x14ac:dyDescent="0.25">
      <c r="E1727" s="22"/>
    </row>
    <row r="1728" spans="5:5" outlineLevel="1" x14ac:dyDescent="0.25">
      <c r="E1728" s="22"/>
    </row>
    <row r="1729" spans="5:5" outlineLevel="1" x14ac:dyDescent="0.25">
      <c r="E1729" s="22"/>
    </row>
    <row r="1730" spans="5:5" outlineLevel="1" x14ac:dyDescent="0.25">
      <c r="E1730" s="22"/>
    </row>
    <row r="1731" spans="5:5" outlineLevel="1" x14ac:dyDescent="0.25">
      <c r="E1731" s="22"/>
    </row>
    <row r="1732" spans="5:5" outlineLevel="1" x14ac:dyDescent="0.25">
      <c r="E1732" s="22"/>
    </row>
    <row r="1733" spans="5:5" outlineLevel="1" x14ac:dyDescent="0.25">
      <c r="E1733" s="22"/>
    </row>
    <row r="1734" spans="5:5" outlineLevel="1" x14ac:dyDescent="0.25">
      <c r="E1734" s="22"/>
    </row>
    <row r="1735" spans="5:5" outlineLevel="1" x14ac:dyDescent="0.25">
      <c r="E1735" s="22"/>
    </row>
    <row r="1736" spans="5:5" outlineLevel="1" x14ac:dyDescent="0.25">
      <c r="E1736" s="22"/>
    </row>
    <row r="1737" spans="5:5" outlineLevel="1" x14ac:dyDescent="0.25">
      <c r="E1737" s="22"/>
    </row>
    <row r="1738" spans="5:5" outlineLevel="1" x14ac:dyDescent="0.25">
      <c r="E1738" s="22"/>
    </row>
    <row r="1739" spans="5:5" outlineLevel="1" x14ac:dyDescent="0.25">
      <c r="E1739" s="22"/>
    </row>
    <row r="1740" spans="5:5" outlineLevel="1" x14ac:dyDescent="0.25">
      <c r="E1740" s="22"/>
    </row>
    <row r="1741" spans="5:5" outlineLevel="1" x14ac:dyDescent="0.25">
      <c r="E1741" s="22"/>
    </row>
    <row r="1742" spans="5:5" outlineLevel="1" x14ac:dyDescent="0.25">
      <c r="E1742" s="22"/>
    </row>
    <row r="1743" spans="5:5" outlineLevel="1" x14ac:dyDescent="0.25">
      <c r="E1743" s="22"/>
    </row>
    <row r="1744" spans="5:5" outlineLevel="1" x14ac:dyDescent="0.25">
      <c r="E1744" s="22"/>
    </row>
    <row r="1745" spans="5:5" outlineLevel="1" x14ac:dyDescent="0.25">
      <c r="E1745" s="22"/>
    </row>
    <row r="1746" spans="5:5" outlineLevel="1" x14ac:dyDescent="0.25">
      <c r="E1746" s="22"/>
    </row>
    <row r="1747" spans="5:5" outlineLevel="1" x14ac:dyDescent="0.25">
      <c r="E1747" s="22"/>
    </row>
    <row r="1748" spans="5:5" outlineLevel="1" x14ac:dyDescent="0.25">
      <c r="E1748" s="22"/>
    </row>
    <row r="1749" spans="5:5" outlineLevel="1" x14ac:dyDescent="0.25">
      <c r="E1749" s="22"/>
    </row>
    <row r="1750" spans="5:5" outlineLevel="1" x14ac:dyDescent="0.25">
      <c r="E1750" s="22"/>
    </row>
    <row r="1751" spans="5:5" outlineLevel="1" x14ac:dyDescent="0.25">
      <c r="E1751" s="22"/>
    </row>
    <row r="1752" spans="5:5" outlineLevel="1" x14ac:dyDescent="0.25">
      <c r="E1752" s="22"/>
    </row>
    <row r="1753" spans="5:5" outlineLevel="1" x14ac:dyDescent="0.25">
      <c r="E1753" s="22"/>
    </row>
    <row r="1754" spans="5:5" outlineLevel="1" x14ac:dyDescent="0.25">
      <c r="E1754" s="22"/>
    </row>
    <row r="1755" spans="5:5" outlineLevel="1" x14ac:dyDescent="0.25">
      <c r="E1755" s="22"/>
    </row>
    <row r="1756" spans="5:5" outlineLevel="1" x14ac:dyDescent="0.25">
      <c r="E1756" s="22"/>
    </row>
    <row r="1757" spans="5:5" outlineLevel="1" x14ac:dyDescent="0.25">
      <c r="E1757" s="22"/>
    </row>
    <row r="1758" spans="5:5" outlineLevel="1" x14ac:dyDescent="0.25">
      <c r="E1758" s="22"/>
    </row>
    <row r="1759" spans="5:5" outlineLevel="1" x14ac:dyDescent="0.25">
      <c r="E1759" s="22"/>
    </row>
    <row r="1760" spans="5:5" outlineLevel="1" x14ac:dyDescent="0.25">
      <c r="E1760" s="22"/>
    </row>
    <row r="1761" spans="5:5" outlineLevel="1" x14ac:dyDescent="0.25">
      <c r="E1761" s="22"/>
    </row>
    <row r="1762" spans="5:5" outlineLevel="1" x14ac:dyDescent="0.25">
      <c r="E1762" s="22"/>
    </row>
    <row r="1763" spans="5:5" outlineLevel="1" x14ac:dyDescent="0.25">
      <c r="E1763" s="22"/>
    </row>
    <row r="1764" spans="5:5" outlineLevel="1" x14ac:dyDescent="0.25">
      <c r="E1764" s="22"/>
    </row>
    <row r="1765" spans="5:5" outlineLevel="1" x14ac:dyDescent="0.25">
      <c r="E1765" s="22"/>
    </row>
    <row r="1766" spans="5:5" outlineLevel="1" x14ac:dyDescent="0.25">
      <c r="E1766" s="22"/>
    </row>
    <row r="1767" spans="5:5" outlineLevel="1" x14ac:dyDescent="0.25">
      <c r="E1767" s="22"/>
    </row>
    <row r="1768" spans="5:5" outlineLevel="1" x14ac:dyDescent="0.25">
      <c r="E1768" s="22"/>
    </row>
    <row r="1769" spans="5:5" outlineLevel="1" x14ac:dyDescent="0.25">
      <c r="E1769" s="22"/>
    </row>
    <row r="1770" spans="5:5" outlineLevel="1" x14ac:dyDescent="0.25">
      <c r="E1770" s="22"/>
    </row>
    <row r="1771" spans="5:5" outlineLevel="1" x14ac:dyDescent="0.25">
      <c r="E1771" s="22"/>
    </row>
    <row r="1772" spans="5:5" outlineLevel="1" x14ac:dyDescent="0.25">
      <c r="E1772" s="22"/>
    </row>
    <row r="1773" spans="5:5" outlineLevel="1" x14ac:dyDescent="0.25">
      <c r="E1773" s="22"/>
    </row>
    <row r="1774" spans="5:5" outlineLevel="1" x14ac:dyDescent="0.25">
      <c r="E1774" s="22"/>
    </row>
    <row r="1775" spans="5:5" outlineLevel="1" x14ac:dyDescent="0.25">
      <c r="E1775" s="22"/>
    </row>
    <row r="1776" spans="5:5" outlineLevel="1" x14ac:dyDescent="0.25">
      <c r="E1776" s="22"/>
    </row>
    <row r="1777" spans="5:5" outlineLevel="1" x14ac:dyDescent="0.25">
      <c r="E1777" s="22"/>
    </row>
    <row r="1778" spans="5:5" outlineLevel="1" x14ac:dyDescent="0.25">
      <c r="E1778" s="22"/>
    </row>
    <row r="1779" spans="5:5" outlineLevel="1" x14ac:dyDescent="0.25">
      <c r="E1779" s="22"/>
    </row>
    <row r="1780" spans="5:5" outlineLevel="1" x14ac:dyDescent="0.25">
      <c r="E1780" s="22"/>
    </row>
    <row r="1781" spans="5:5" outlineLevel="1" x14ac:dyDescent="0.25">
      <c r="E1781" s="22"/>
    </row>
    <row r="1782" spans="5:5" outlineLevel="1" x14ac:dyDescent="0.25">
      <c r="E1782" s="22"/>
    </row>
    <row r="1783" spans="5:5" outlineLevel="1" x14ac:dyDescent="0.25">
      <c r="E1783" s="22"/>
    </row>
    <row r="1784" spans="5:5" outlineLevel="1" x14ac:dyDescent="0.25">
      <c r="E1784" s="22"/>
    </row>
    <row r="1785" spans="5:5" outlineLevel="1" x14ac:dyDescent="0.25">
      <c r="E1785" s="22"/>
    </row>
    <row r="1786" spans="5:5" outlineLevel="1" x14ac:dyDescent="0.25">
      <c r="E1786" s="22"/>
    </row>
    <row r="1787" spans="5:5" outlineLevel="1" x14ac:dyDescent="0.25">
      <c r="E1787" s="22"/>
    </row>
    <row r="1788" spans="5:5" outlineLevel="1" x14ac:dyDescent="0.25">
      <c r="E1788" s="22"/>
    </row>
    <row r="1789" spans="5:5" outlineLevel="1" x14ac:dyDescent="0.25">
      <c r="E1789" s="22"/>
    </row>
    <row r="1790" spans="5:5" outlineLevel="1" x14ac:dyDescent="0.25">
      <c r="E1790" s="22"/>
    </row>
    <row r="1791" spans="5:5" outlineLevel="1" x14ac:dyDescent="0.25">
      <c r="E1791" s="22"/>
    </row>
    <row r="1792" spans="5:5" outlineLevel="1" x14ac:dyDescent="0.25">
      <c r="E1792" s="22"/>
    </row>
    <row r="1793" spans="5:5" outlineLevel="1" x14ac:dyDescent="0.25">
      <c r="E1793" s="22"/>
    </row>
    <row r="1794" spans="5:5" outlineLevel="1" x14ac:dyDescent="0.25">
      <c r="E1794" s="22"/>
    </row>
    <row r="1795" spans="5:5" outlineLevel="1" x14ac:dyDescent="0.25">
      <c r="E1795" s="22"/>
    </row>
    <row r="1796" spans="5:5" outlineLevel="1" x14ac:dyDescent="0.25">
      <c r="E1796" s="22"/>
    </row>
    <row r="1797" spans="5:5" outlineLevel="1" x14ac:dyDescent="0.25">
      <c r="E1797" s="22"/>
    </row>
    <row r="1798" spans="5:5" outlineLevel="1" x14ac:dyDescent="0.25">
      <c r="E1798" s="22"/>
    </row>
    <row r="1799" spans="5:5" outlineLevel="1" x14ac:dyDescent="0.25">
      <c r="E1799" s="22"/>
    </row>
    <row r="1800" spans="5:5" outlineLevel="1" x14ac:dyDescent="0.25">
      <c r="E1800" s="22"/>
    </row>
    <row r="1801" spans="5:5" outlineLevel="1" x14ac:dyDescent="0.25">
      <c r="E1801" s="22"/>
    </row>
    <row r="1802" spans="5:5" outlineLevel="1" x14ac:dyDescent="0.25">
      <c r="E1802" s="22"/>
    </row>
    <row r="1803" spans="5:5" outlineLevel="1" x14ac:dyDescent="0.25">
      <c r="E1803" s="22"/>
    </row>
    <row r="1804" spans="5:5" outlineLevel="1" x14ac:dyDescent="0.25">
      <c r="E1804" s="22"/>
    </row>
    <row r="1805" spans="5:5" outlineLevel="1" x14ac:dyDescent="0.25">
      <c r="E1805" s="22"/>
    </row>
    <row r="1806" spans="5:5" outlineLevel="1" x14ac:dyDescent="0.25">
      <c r="E1806" s="22"/>
    </row>
    <row r="1807" spans="5:5" outlineLevel="1" x14ac:dyDescent="0.25">
      <c r="E1807" s="22"/>
    </row>
    <row r="1808" spans="5:5" outlineLevel="1" x14ac:dyDescent="0.25">
      <c r="E1808" s="22"/>
    </row>
    <row r="1809" spans="5:5" outlineLevel="1" x14ac:dyDescent="0.25">
      <c r="E1809" s="22"/>
    </row>
    <row r="1810" spans="5:5" outlineLevel="1" x14ac:dyDescent="0.25">
      <c r="E1810" s="22"/>
    </row>
    <row r="1811" spans="5:5" outlineLevel="1" x14ac:dyDescent="0.25">
      <c r="E1811" s="22"/>
    </row>
    <row r="1812" spans="5:5" outlineLevel="1" x14ac:dyDescent="0.25">
      <c r="E1812" s="22"/>
    </row>
    <row r="1813" spans="5:5" outlineLevel="1" x14ac:dyDescent="0.25">
      <c r="E1813" s="22"/>
    </row>
    <row r="1814" spans="5:5" outlineLevel="1" x14ac:dyDescent="0.25">
      <c r="E1814" s="22"/>
    </row>
    <row r="1815" spans="5:5" outlineLevel="1" x14ac:dyDescent="0.25">
      <c r="E1815" s="22"/>
    </row>
    <row r="1816" spans="5:5" outlineLevel="1" x14ac:dyDescent="0.25">
      <c r="E1816" s="22"/>
    </row>
    <row r="1817" spans="5:5" outlineLevel="1" x14ac:dyDescent="0.25">
      <c r="E1817" s="22"/>
    </row>
    <row r="1818" spans="5:5" outlineLevel="1" x14ac:dyDescent="0.25">
      <c r="E1818" s="22"/>
    </row>
    <row r="1819" spans="5:5" outlineLevel="1" x14ac:dyDescent="0.25">
      <c r="E1819" s="22"/>
    </row>
    <row r="1820" spans="5:5" outlineLevel="1" x14ac:dyDescent="0.25">
      <c r="E1820" s="22"/>
    </row>
    <row r="1821" spans="5:5" outlineLevel="1" x14ac:dyDescent="0.25">
      <c r="E1821" s="22"/>
    </row>
    <row r="1822" spans="5:5" outlineLevel="1" x14ac:dyDescent="0.25">
      <c r="E1822" s="22"/>
    </row>
    <row r="1823" spans="5:5" outlineLevel="1" x14ac:dyDescent="0.25">
      <c r="E1823" s="22"/>
    </row>
    <row r="1824" spans="5:5" outlineLevel="1" x14ac:dyDescent="0.25">
      <c r="E1824" s="22"/>
    </row>
    <row r="1825" spans="5:5" outlineLevel="1" x14ac:dyDescent="0.25">
      <c r="E1825" s="22"/>
    </row>
    <row r="1826" spans="5:5" outlineLevel="1" x14ac:dyDescent="0.25">
      <c r="E1826" s="22"/>
    </row>
    <row r="1827" spans="5:5" outlineLevel="1" x14ac:dyDescent="0.25">
      <c r="E1827" s="22"/>
    </row>
    <row r="1828" spans="5:5" outlineLevel="1" x14ac:dyDescent="0.25">
      <c r="E1828" s="22"/>
    </row>
    <row r="1829" spans="5:5" outlineLevel="1" x14ac:dyDescent="0.25">
      <c r="E1829" s="22"/>
    </row>
    <row r="1830" spans="5:5" outlineLevel="1" x14ac:dyDescent="0.25">
      <c r="E1830" s="22"/>
    </row>
    <row r="1831" spans="5:5" outlineLevel="1" x14ac:dyDescent="0.25">
      <c r="E1831" s="22"/>
    </row>
    <row r="1832" spans="5:5" outlineLevel="1" x14ac:dyDescent="0.25">
      <c r="E1832" s="22"/>
    </row>
    <row r="1833" spans="5:5" outlineLevel="1" x14ac:dyDescent="0.25">
      <c r="E1833" s="22"/>
    </row>
    <row r="1834" spans="5:5" outlineLevel="1" x14ac:dyDescent="0.25">
      <c r="E1834" s="22"/>
    </row>
    <row r="1835" spans="5:5" outlineLevel="1" x14ac:dyDescent="0.25">
      <c r="E1835" s="22"/>
    </row>
    <row r="1836" spans="5:5" outlineLevel="1" x14ac:dyDescent="0.25">
      <c r="E1836" s="22"/>
    </row>
    <row r="1837" spans="5:5" outlineLevel="1" x14ac:dyDescent="0.25">
      <c r="E1837" s="22"/>
    </row>
    <row r="1838" spans="5:5" outlineLevel="1" x14ac:dyDescent="0.25">
      <c r="E1838" s="22"/>
    </row>
    <row r="1839" spans="5:5" outlineLevel="1" x14ac:dyDescent="0.25">
      <c r="E1839" s="22"/>
    </row>
    <row r="1840" spans="5:5" outlineLevel="1" x14ac:dyDescent="0.25">
      <c r="E1840" s="22"/>
    </row>
    <row r="1841" spans="5:5" outlineLevel="1" x14ac:dyDescent="0.25">
      <c r="E1841" s="22"/>
    </row>
    <row r="1842" spans="5:5" outlineLevel="1" x14ac:dyDescent="0.25">
      <c r="E1842" s="22"/>
    </row>
    <row r="1843" spans="5:5" outlineLevel="1" x14ac:dyDescent="0.25">
      <c r="E1843" s="22"/>
    </row>
    <row r="1844" spans="5:5" outlineLevel="1" x14ac:dyDescent="0.25">
      <c r="E1844" s="22"/>
    </row>
    <row r="1845" spans="5:5" outlineLevel="1" x14ac:dyDescent="0.25">
      <c r="E1845" s="22"/>
    </row>
    <row r="1846" spans="5:5" outlineLevel="1" x14ac:dyDescent="0.25">
      <c r="E1846" s="22"/>
    </row>
    <row r="1847" spans="5:5" outlineLevel="1" x14ac:dyDescent="0.25">
      <c r="E1847" s="22"/>
    </row>
    <row r="1848" spans="5:5" outlineLevel="1" x14ac:dyDescent="0.25">
      <c r="E1848" s="22"/>
    </row>
    <row r="1849" spans="5:5" outlineLevel="1" x14ac:dyDescent="0.25">
      <c r="E1849" s="22"/>
    </row>
    <row r="1850" spans="5:5" outlineLevel="1" x14ac:dyDescent="0.25">
      <c r="E1850" s="22"/>
    </row>
    <row r="1851" spans="5:5" outlineLevel="1" x14ac:dyDescent="0.25">
      <c r="E1851" s="22"/>
    </row>
    <row r="1852" spans="5:5" outlineLevel="1" x14ac:dyDescent="0.25">
      <c r="E1852" s="22"/>
    </row>
    <row r="1853" spans="5:5" outlineLevel="1" x14ac:dyDescent="0.25">
      <c r="E1853" s="22"/>
    </row>
    <row r="1854" spans="5:5" outlineLevel="1" x14ac:dyDescent="0.25">
      <c r="E1854" s="22"/>
    </row>
    <row r="1855" spans="5:5" outlineLevel="1" x14ac:dyDescent="0.25">
      <c r="E1855" s="22"/>
    </row>
    <row r="1856" spans="5:5" outlineLevel="1" x14ac:dyDescent="0.25">
      <c r="E1856" s="22"/>
    </row>
    <row r="1857" spans="5:5" outlineLevel="1" x14ac:dyDescent="0.25">
      <c r="E1857" s="22"/>
    </row>
    <row r="1858" spans="5:5" outlineLevel="1" x14ac:dyDescent="0.25">
      <c r="E1858" s="22"/>
    </row>
    <row r="1859" spans="5:5" outlineLevel="1" x14ac:dyDescent="0.25">
      <c r="E1859" s="22"/>
    </row>
    <row r="1860" spans="5:5" outlineLevel="1" x14ac:dyDescent="0.25">
      <c r="E1860" s="22"/>
    </row>
    <row r="1861" spans="5:5" outlineLevel="1" x14ac:dyDescent="0.25">
      <c r="E1861" s="22"/>
    </row>
    <row r="1862" spans="5:5" outlineLevel="1" x14ac:dyDescent="0.25">
      <c r="E1862" s="22"/>
    </row>
    <row r="1863" spans="5:5" outlineLevel="1" x14ac:dyDescent="0.25">
      <c r="E1863" s="22"/>
    </row>
    <row r="1864" spans="5:5" outlineLevel="1" x14ac:dyDescent="0.25">
      <c r="E1864" s="22"/>
    </row>
    <row r="1865" spans="5:5" outlineLevel="1" x14ac:dyDescent="0.25">
      <c r="E1865" s="22"/>
    </row>
    <row r="1866" spans="5:5" outlineLevel="1" x14ac:dyDescent="0.25">
      <c r="E1866" s="22"/>
    </row>
    <row r="1867" spans="5:5" outlineLevel="1" x14ac:dyDescent="0.25">
      <c r="E1867" s="22"/>
    </row>
    <row r="1868" spans="5:5" outlineLevel="1" x14ac:dyDescent="0.25">
      <c r="E1868" s="22"/>
    </row>
    <row r="1869" spans="5:5" outlineLevel="1" x14ac:dyDescent="0.25">
      <c r="E1869" s="22"/>
    </row>
    <row r="1870" spans="5:5" outlineLevel="1" x14ac:dyDescent="0.25">
      <c r="E1870" s="22"/>
    </row>
    <row r="1871" spans="5:5" outlineLevel="1" x14ac:dyDescent="0.25">
      <c r="E1871" s="22"/>
    </row>
    <row r="1872" spans="5:5" outlineLevel="1" x14ac:dyDescent="0.25">
      <c r="E1872" s="22"/>
    </row>
    <row r="1873" spans="5:5" outlineLevel="1" x14ac:dyDescent="0.25">
      <c r="E1873" s="22"/>
    </row>
    <row r="1874" spans="5:5" outlineLevel="1" x14ac:dyDescent="0.25">
      <c r="E1874" s="22"/>
    </row>
    <row r="1875" spans="5:5" outlineLevel="1" x14ac:dyDescent="0.25">
      <c r="E1875" s="22"/>
    </row>
    <row r="1876" spans="5:5" outlineLevel="1" x14ac:dyDescent="0.25">
      <c r="E1876" s="22"/>
    </row>
    <row r="1877" spans="5:5" outlineLevel="1" x14ac:dyDescent="0.25">
      <c r="E1877" s="22"/>
    </row>
    <row r="1878" spans="5:5" outlineLevel="1" x14ac:dyDescent="0.25">
      <c r="E1878" s="22"/>
    </row>
    <row r="1879" spans="5:5" outlineLevel="1" x14ac:dyDescent="0.25">
      <c r="E1879" s="22"/>
    </row>
    <row r="1880" spans="5:5" outlineLevel="1" x14ac:dyDescent="0.25">
      <c r="E1880" s="22"/>
    </row>
    <row r="1881" spans="5:5" outlineLevel="1" x14ac:dyDescent="0.25">
      <c r="E1881" s="22"/>
    </row>
    <row r="1882" spans="5:5" outlineLevel="1" x14ac:dyDescent="0.25">
      <c r="E1882" s="22"/>
    </row>
    <row r="1883" spans="5:5" outlineLevel="1" x14ac:dyDescent="0.25">
      <c r="E1883" s="22"/>
    </row>
    <row r="1884" spans="5:5" outlineLevel="1" x14ac:dyDescent="0.25">
      <c r="E1884" s="22"/>
    </row>
    <row r="1885" spans="5:5" outlineLevel="1" x14ac:dyDescent="0.25">
      <c r="E1885" s="22"/>
    </row>
    <row r="1886" spans="5:5" outlineLevel="1" x14ac:dyDescent="0.25">
      <c r="E1886" s="22"/>
    </row>
    <row r="1887" spans="5:5" outlineLevel="1" x14ac:dyDescent="0.25">
      <c r="E1887" s="22"/>
    </row>
    <row r="1888" spans="5:5" outlineLevel="1" x14ac:dyDescent="0.25">
      <c r="E1888" s="22"/>
    </row>
    <row r="1889" spans="5:5" outlineLevel="1" x14ac:dyDescent="0.25">
      <c r="E1889" s="22"/>
    </row>
    <row r="1890" spans="5:5" outlineLevel="1" x14ac:dyDescent="0.25">
      <c r="E1890" s="22"/>
    </row>
    <row r="1891" spans="5:5" outlineLevel="1" x14ac:dyDescent="0.25">
      <c r="E1891" s="22"/>
    </row>
    <row r="1892" spans="5:5" outlineLevel="1" x14ac:dyDescent="0.25">
      <c r="E1892" s="22"/>
    </row>
    <row r="1893" spans="5:5" outlineLevel="1" x14ac:dyDescent="0.25">
      <c r="E1893" s="22"/>
    </row>
    <row r="1894" spans="5:5" outlineLevel="1" x14ac:dyDescent="0.25">
      <c r="E1894" s="22"/>
    </row>
    <row r="1895" spans="5:5" outlineLevel="1" x14ac:dyDescent="0.25">
      <c r="E1895" s="22"/>
    </row>
    <row r="1896" spans="5:5" outlineLevel="1" x14ac:dyDescent="0.25">
      <c r="E1896" s="22"/>
    </row>
    <row r="1897" spans="5:5" outlineLevel="1" x14ac:dyDescent="0.25">
      <c r="E1897" s="22"/>
    </row>
    <row r="1898" spans="5:5" outlineLevel="1" x14ac:dyDescent="0.25">
      <c r="E1898" s="22"/>
    </row>
    <row r="1899" spans="5:5" outlineLevel="1" x14ac:dyDescent="0.25">
      <c r="E1899" s="22"/>
    </row>
    <row r="1900" spans="5:5" outlineLevel="1" x14ac:dyDescent="0.25">
      <c r="E1900" s="22"/>
    </row>
    <row r="1901" spans="5:5" outlineLevel="1" x14ac:dyDescent="0.25">
      <c r="E1901" s="22"/>
    </row>
    <row r="1902" spans="5:5" outlineLevel="1" x14ac:dyDescent="0.25">
      <c r="E1902" s="22"/>
    </row>
    <row r="1903" spans="5:5" outlineLevel="1" x14ac:dyDescent="0.25">
      <c r="E1903" s="22"/>
    </row>
    <row r="1904" spans="5:5" outlineLevel="1" x14ac:dyDescent="0.25">
      <c r="E1904" s="22"/>
    </row>
    <row r="1905" spans="5:5" outlineLevel="1" x14ac:dyDescent="0.25">
      <c r="E1905" s="22"/>
    </row>
    <row r="1906" spans="5:5" outlineLevel="1" x14ac:dyDescent="0.25">
      <c r="E1906" s="22"/>
    </row>
    <row r="1907" spans="5:5" outlineLevel="1" x14ac:dyDescent="0.25">
      <c r="E1907" s="22"/>
    </row>
    <row r="1908" spans="5:5" outlineLevel="1" x14ac:dyDescent="0.25">
      <c r="E1908" s="22"/>
    </row>
    <row r="1909" spans="5:5" outlineLevel="1" x14ac:dyDescent="0.25">
      <c r="E1909" s="22"/>
    </row>
    <row r="1910" spans="5:5" outlineLevel="1" x14ac:dyDescent="0.25">
      <c r="E1910" s="22"/>
    </row>
    <row r="1911" spans="5:5" outlineLevel="1" x14ac:dyDescent="0.25">
      <c r="E1911" s="22"/>
    </row>
    <row r="1912" spans="5:5" outlineLevel="1" x14ac:dyDescent="0.25">
      <c r="E1912" s="22"/>
    </row>
    <row r="1913" spans="5:5" outlineLevel="1" x14ac:dyDescent="0.25">
      <c r="E1913" s="22"/>
    </row>
    <row r="1914" spans="5:5" outlineLevel="1" x14ac:dyDescent="0.25">
      <c r="E1914" s="22"/>
    </row>
    <row r="1915" spans="5:5" outlineLevel="1" x14ac:dyDescent="0.25">
      <c r="E1915" s="22"/>
    </row>
    <row r="1916" spans="5:5" outlineLevel="1" x14ac:dyDescent="0.25">
      <c r="E1916" s="22"/>
    </row>
    <row r="1917" spans="5:5" outlineLevel="1" x14ac:dyDescent="0.25">
      <c r="E1917" s="22"/>
    </row>
    <row r="1918" spans="5:5" outlineLevel="1" x14ac:dyDescent="0.25">
      <c r="E1918" s="22"/>
    </row>
    <row r="1919" spans="5:5" outlineLevel="1" x14ac:dyDescent="0.25">
      <c r="E1919" s="22"/>
    </row>
    <row r="1920" spans="5:5" outlineLevel="1" x14ac:dyDescent="0.25">
      <c r="E1920" s="22"/>
    </row>
    <row r="1921" spans="5:5" outlineLevel="1" x14ac:dyDescent="0.25">
      <c r="E1921" s="22"/>
    </row>
    <row r="1922" spans="5:5" outlineLevel="1" x14ac:dyDescent="0.25">
      <c r="E1922" s="22"/>
    </row>
    <row r="1923" spans="5:5" outlineLevel="1" x14ac:dyDescent="0.25">
      <c r="E1923" s="22"/>
    </row>
    <row r="1924" spans="5:5" outlineLevel="1" x14ac:dyDescent="0.25">
      <c r="E1924" s="22"/>
    </row>
    <row r="1925" spans="5:5" outlineLevel="1" x14ac:dyDescent="0.25">
      <c r="E1925" s="22"/>
    </row>
    <row r="1926" spans="5:5" outlineLevel="1" x14ac:dyDescent="0.25">
      <c r="E1926" s="22"/>
    </row>
    <row r="1927" spans="5:5" outlineLevel="1" x14ac:dyDescent="0.25">
      <c r="E1927" s="22"/>
    </row>
    <row r="1928" spans="5:5" outlineLevel="1" x14ac:dyDescent="0.25">
      <c r="E1928" s="22"/>
    </row>
    <row r="1929" spans="5:5" outlineLevel="1" x14ac:dyDescent="0.25">
      <c r="E1929" s="22"/>
    </row>
    <row r="1930" spans="5:5" outlineLevel="1" x14ac:dyDescent="0.25">
      <c r="E1930" s="22"/>
    </row>
    <row r="1931" spans="5:5" outlineLevel="1" x14ac:dyDescent="0.25">
      <c r="E1931" s="22"/>
    </row>
    <row r="1932" spans="5:5" outlineLevel="1" x14ac:dyDescent="0.25">
      <c r="E1932" s="22"/>
    </row>
    <row r="1933" spans="5:5" outlineLevel="1" x14ac:dyDescent="0.25">
      <c r="E1933" s="22"/>
    </row>
    <row r="1934" spans="5:5" outlineLevel="1" x14ac:dyDescent="0.25">
      <c r="E1934" s="22"/>
    </row>
    <row r="1935" spans="5:5" outlineLevel="1" x14ac:dyDescent="0.25">
      <c r="E1935" s="22"/>
    </row>
    <row r="1936" spans="5:5" outlineLevel="1" x14ac:dyDescent="0.25">
      <c r="E1936" s="22"/>
    </row>
    <row r="1937" spans="5:5" outlineLevel="1" x14ac:dyDescent="0.25">
      <c r="E1937" s="22"/>
    </row>
    <row r="1938" spans="5:5" outlineLevel="1" x14ac:dyDescent="0.25">
      <c r="E1938" s="22"/>
    </row>
    <row r="1939" spans="5:5" outlineLevel="1" x14ac:dyDescent="0.25">
      <c r="E1939" s="22"/>
    </row>
    <row r="1940" spans="5:5" outlineLevel="1" x14ac:dyDescent="0.25">
      <c r="E1940" s="22"/>
    </row>
    <row r="1941" spans="5:5" outlineLevel="1" x14ac:dyDescent="0.25">
      <c r="E1941" s="22"/>
    </row>
    <row r="1942" spans="5:5" outlineLevel="1" x14ac:dyDescent="0.25">
      <c r="E1942" s="22"/>
    </row>
    <row r="1943" spans="5:5" outlineLevel="1" x14ac:dyDescent="0.25">
      <c r="E1943" s="22"/>
    </row>
    <row r="1944" spans="5:5" outlineLevel="1" x14ac:dyDescent="0.25">
      <c r="E1944" s="22"/>
    </row>
    <row r="1945" spans="5:5" outlineLevel="1" x14ac:dyDescent="0.25">
      <c r="E1945" s="22"/>
    </row>
    <row r="1946" spans="5:5" outlineLevel="1" x14ac:dyDescent="0.25">
      <c r="E1946" s="22"/>
    </row>
    <row r="1947" spans="5:5" outlineLevel="1" x14ac:dyDescent="0.25">
      <c r="E1947" s="22"/>
    </row>
    <row r="1948" spans="5:5" outlineLevel="1" x14ac:dyDescent="0.25">
      <c r="E1948" s="22"/>
    </row>
    <row r="1949" spans="5:5" outlineLevel="1" x14ac:dyDescent="0.25">
      <c r="E1949" s="22"/>
    </row>
    <row r="1950" spans="5:5" outlineLevel="1" x14ac:dyDescent="0.25">
      <c r="E1950" s="22"/>
    </row>
    <row r="1951" spans="5:5" outlineLevel="1" x14ac:dyDescent="0.25">
      <c r="E1951" s="22"/>
    </row>
    <row r="1952" spans="5:5" outlineLevel="1" x14ac:dyDescent="0.25">
      <c r="E1952" s="22"/>
    </row>
    <row r="1953" spans="5:5" outlineLevel="1" x14ac:dyDescent="0.25">
      <c r="E1953" s="22"/>
    </row>
    <row r="1954" spans="5:5" outlineLevel="1" x14ac:dyDescent="0.25">
      <c r="E1954" s="22"/>
    </row>
    <row r="1955" spans="5:5" outlineLevel="1" x14ac:dyDescent="0.25">
      <c r="E1955" s="22"/>
    </row>
    <row r="1956" spans="5:5" outlineLevel="1" x14ac:dyDescent="0.25">
      <c r="E1956" s="22"/>
    </row>
    <row r="1957" spans="5:5" outlineLevel="1" x14ac:dyDescent="0.25">
      <c r="E1957" s="22"/>
    </row>
    <row r="1958" spans="5:5" outlineLevel="1" x14ac:dyDescent="0.25">
      <c r="E1958" s="22"/>
    </row>
    <row r="1959" spans="5:5" outlineLevel="1" x14ac:dyDescent="0.25">
      <c r="E1959" s="22"/>
    </row>
    <row r="1960" spans="5:5" outlineLevel="1" x14ac:dyDescent="0.25">
      <c r="E1960" s="22"/>
    </row>
    <row r="1961" spans="5:5" outlineLevel="1" x14ac:dyDescent="0.25">
      <c r="E1961" s="22"/>
    </row>
    <row r="1962" spans="5:5" outlineLevel="1" x14ac:dyDescent="0.25">
      <c r="E1962" s="22"/>
    </row>
    <row r="1963" spans="5:5" outlineLevel="1" x14ac:dyDescent="0.25">
      <c r="E1963" s="22"/>
    </row>
    <row r="1964" spans="5:5" outlineLevel="1" x14ac:dyDescent="0.25">
      <c r="E1964" s="22"/>
    </row>
    <row r="1965" spans="5:5" outlineLevel="1" x14ac:dyDescent="0.25">
      <c r="E1965" s="22"/>
    </row>
    <row r="1966" spans="5:5" outlineLevel="1" x14ac:dyDescent="0.25">
      <c r="E1966" s="22"/>
    </row>
    <row r="1967" spans="5:5" outlineLevel="1" x14ac:dyDescent="0.25">
      <c r="E1967" s="22"/>
    </row>
    <row r="1968" spans="5:5" outlineLevel="1" x14ac:dyDescent="0.25">
      <c r="E1968" s="22"/>
    </row>
    <row r="1969" spans="5:5" outlineLevel="1" x14ac:dyDescent="0.25">
      <c r="E1969" s="22"/>
    </row>
    <row r="1970" spans="5:5" outlineLevel="1" x14ac:dyDescent="0.25">
      <c r="E1970" s="22"/>
    </row>
    <row r="1971" spans="5:5" outlineLevel="1" x14ac:dyDescent="0.25">
      <c r="E1971" s="22"/>
    </row>
    <row r="1972" spans="5:5" outlineLevel="1" x14ac:dyDescent="0.25">
      <c r="E1972" s="22"/>
    </row>
    <row r="1973" spans="5:5" outlineLevel="1" x14ac:dyDescent="0.25">
      <c r="E1973" s="22"/>
    </row>
    <row r="1974" spans="5:5" outlineLevel="1" x14ac:dyDescent="0.25">
      <c r="E1974" s="22"/>
    </row>
    <row r="1975" spans="5:5" outlineLevel="1" x14ac:dyDescent="0.25">
      <c r="E1975" s="22"/>
    </row>
    <row r="1976" spans="5:5" outlineLevel="1" x14ac:dyDescent="0.25">
      <c r="E1976" s="22"/>
    </row>
    <row r="1977" spans="5:5" outlineLevel="1" x14ac:dyDescent="0.25">
      <c r="E1977" s="22"/>
    </row>
    <row r="1978" spans="5:5" outlineLevel="1" x14ac:dyDescent="0.25">
      <c r="E1978" s="22"/>
    </row>
    <row r="1979" spans="5:5" outlineLevel="1" x14ac:dyDescent="0.25">
      <c r="E1979" s="22"/>
    </row>
    <row r="1980" spans="5:5" outlineLevel="1" x14ac:dyDescent="0.25">
      <c r="E1980" s="22"/>
    </row>
    <row r="1981" spans="5:5" outlineLevel="1" x14ac:dyDescent="0.25">
      <c r="E1981" s="22"/>
    </row>
    <row r="1982" spans="5:5" outlineLevel="1" x14ac:dyDescent="0.25">
      <c r="E1982" s="22"/>
    </row>
    <row r="1983" spans="5:5" outlineLevel="1" x14ac:dyDescent="0.25">
      <c r="E1983" s="22"/>
    </row>
    <row r="1984" spans="5:5" outlineLevel="1" x14ac:dyDescent="0.25">
      <c r="E1984" s="22"/>
    </row>
    <row r="1985" spans="5:5" outlineLevel="1" x14ac:dyDescent="0.25">
      <c r="E1985" s="22"/>
    </row>
    <row r="1986" spans="5:5" outlineLevel="1" x14ac:dyDescent="0.25">
      <c r="E1986" s="22"/>
    </row>
    <row r="1987" spans="5:5" outlineLevel="1" x14ac:dyDescent="0.25">
      <c r="E1987" s="22"/>
    </row>
    <row r="1988" spans="5:5" outlineLevel="1" x14ac:dyDescent="0.25">
      <c r="E1988" s="22"/>
    </row>
    <row r="1989" spans="5:5" outlineLevel="1" x14ac:dyDescent="0.25">
      <c r="E1989" s="22"/>
    </row>
    <row r="1990" spans="5:5" outlineLevel="1" x14ac:dyDescent="0.25">
      <c r="E1990" s="22"/>
    </row>
    <row r="1991" spans="5:5" outlineLevel="1" x14ac:dyDescent="0.25">
      <c r="E1991" s="22"/>
    </row>
    <row r="1992" spans="5:5" outlineLevel="1" x14ac:dyDescent="0.25">
      <c r="E1992" s="22"/>
    </row>
    <row r="1993" spans="5:5" outlineLevel="1" x14ac:dyDescent="0.25">
      <c r="E1993" s="22"/>
    </row>
    <row r="1994" spans="5:5" outlineLevel="1" x14ac:dyDescent="0.25">
      <c r="E1994" s="22"/>
    </row>
    <row r="1995" spans="5:5" outlineLevel="1" x14ac:dyDescent="0.25">
      <c r="E1995" s="22"/>
    </row>
    <row r="1996" spans="5:5" outlineLevel="1" x14ac:dyDescent="0.25">
      <c r="E1996" s="22"/>
    </row>
    <row r="1997" spans="5:5" outlineLevel="1" x14ac:dyDescent="0.25">
      <c r="E1997" s="22"/>
    </row>
    <row r="1998" spans="5:5" outlineLevel="1" x14ac:dyDescent="0.25">
      <c r="E1998" s="22"/>
    </row>
    <row r="1999" spans="5:5" outlineLevel="1" x14ac:dyDescent="0.25">
      <c r="E1999" s="22"/>
    </row>
    <row r="2000" spans="5:5" outlineLevel="1" x14ac:dyDescent="0.25">
      <c r="E2000" s="22"/>
    </row>
    <row r="2001" spans="5:5" outlineLevel="1" x14ac:dyDescent="0.25">
      <c r="E2001" s="22"/>
    </row>
    <row r="2002" spans="5:5" outlineLevel="1" x14ac:dyDescent="0.25">
      <c r="E2002" s="22"/>
    </row>
    <row r="2003" spans="5:5" outlineLevel="1" x14ac:dyDescent="0.25">
      <c r="E2003" s="22"/>
    </row>
    <row r="2004" spans="5:5" outlineLevel="1" x14ac:dyDescent="0.25">
      <c r="E2004" s="22"/>
    </row>
    <row r="2005" spans="5:5" outlineLevel="1" x14ac:dyDescent="0.25">
      <c r="E2005" s="22"/>
    </row>
    <row r="2006" spans="5:5" outlineLevel="1" x14ac:dyDescent="0.25">
      <c r="E2006" s="22"/>
    </row>
    <row r="2007" spans="5:5" outlineLevel="1" x14ac:dyDescent="0.25">
      <c r="E2007" s="22"/>
    </row>
    <row r="2008" spans="5:5" outlineLevel="1" x14ac:dyDescent="0.25">
      <c r="E2008" s="22"/>
    </row>
    <row r="2009" spans="5:5" outlineLevel="1" x14ac:dyDescent="0.25">
      <c r="E2009" s="22"/>
    </row>
    <row r="2010" spans="5:5" outlineLevel="1" x14ac:dyDescent="0.25">
      <c r="E2010" s="22"/>
    </row>
    <row r="2011" spans="5:5" outlineLevel="1" x14ac:dyDescent="0.25">
      <c r="E2011" s="22"/>
    </row>
    <row r="2012" spans="5:5" outlineLevel="1" x14ac:dyDescent="0.25">
      <c r="E2012" s="22"/>
    </row>
    <row r="2013" spans="5:5" outlineLevel="1" x14ac:dyDescent="0.25">
      <c r="E2013" s="22"/>
    </row>
    <row r="2014" spans="5:5" outlineLevel="1" x14ac:dyDescent="0.25">
      <c r="E2014" s="22"/>
    </row>
    <row r="2015" spans="5:5" outlineLevel="1" x14ac:dyDescent="0.25">
      <c r="E2015" s="22"/>
    </row>
    <row r="2016" spans="5:5" outlineLevel="1" x14ac:dyDescent="0.25">
      <c r="E2016" s="22"/>
    </row>
    <row r="2017" spans="5:5" outlineLevel="1" x14ac:dyDescent="0.25">
      <c r="E2017" s="22"/>
    </row>
    <row r="2018" spans="5:5" outlineLevel="1" x14ac:dyDescent="0.25">
      <c r="E2018" s="22"/>
    </row>
    <row r="2019" spans="5:5" outlineLevel="1" x14ac:dyDescent="0.25">
      <c r="E2019" s="22"/>
    </row>
    <row r="2020" spans="5:5" outlineLevel="1" x14ac:dyDescent="0.25">
      <c r="E2020" s="22"/>
    </row>
    <row r="2021" spans="5:5" outlineLevel="1" x14ac:dyDescent="0.25">
      <c r="E2021" s="22"/>
    </row>
    <row r="2022" spans="5:5" outlineLevel="1" x14ac:dyDescent="0.25">
      <c r="E2022" s="22"/>
    </row>
    <row r="2023" spans="5:5" outlineLevel="1" x14ac:dyDescent="0.25">
      <c r="E2023" s="22"/>
    </row>
    <row r="2024" spans="5:5" outlineLevel="1" x14ac:dyDescent="0.25">
      <c r="E2024" s="22"/>
    </row>
    <row r="2025" spans="5:5" outlineLevel="1" x14ac:dyDescent="0.25">
      <c r="E2025" s="22"/>
    </row>
    <row r="2026" spans="5:5" outlineLevel="1" x14ac:dyDescent="0.25">
      <c r="E2026" s="22"/>
    </row>
    <row r="2027" spans="5:5" outlineLevel="1" x14ac:dyDescent="0.25">
      <c r="E2027" s="22"/>
    </row>
    <row r="2028" spans="5:5" outlineLevel="1" x14ac:dyDescent="0.25">
      <c r="E2028" s="22"/>
    </row>
    <row r="2029" spans="5:5" outlineLevel="1" x14ac:dyDescent="0.25">
      <c r="E2029" s="22"/>
    </row>
    <row r="2030" spans="5:5" outlineLevel="1" x14ac:dyDescent="0.25">
      <c r="E2030" s="22"/>
    </row>
    <row r="2031" spans="5:5" outlineLevel="1" x14ac:dyDescent="0.25">
      <c r="E2031" s="22"/>
    </row>
    <row r="2032" spans="5:5" outlineLevel="1" x14ac:dyDescent="0.25">
      <c r="E2032" s="22"/>
    </row>
    <row r="2033" spans="5:5" outlineLevel="1" x14ac:dyDescent="0.25">
      <c r="E2033" s="22"/>
    </row>
    <row r="2034" spans="5:5" outlineLevel="1" x14ac:dyDescent="0.25">
      <c r="E2034" s="22"/>
    </row>
    <row r="2035" spans="5:5" outlineLevel="1" x14ac:dyDescent="0.25">
      <c r="E2035" s="22"/>
    </row>
    <row r="2036" spans="5:5" outlineLevel="1" x14ac:dyDescent="0.25">
      <c r="E2036" s="22"/>
    </row>
    <row r="2037" spans="5:5" outlineLevel="1" x14ac:dyDescent="0.25">
      <c r="E2037" s="22"/>
    </row>
    <row r="2038" spans="5:5" outlineLevel="1" x14ac:dyDescent="0.25">
      <c r="E2038" s="22"/>
    </row>
    <row r="2039" spans="5:5" outlineLevel="1" x14ac:dyDescent="0.25">
      <c r="E2039" s="22"/>
    </row>
    <row r="2040" spans="5:5" outlineLevel="1" x14ac:dyDescent="0.25">
      <c r="E2040" s="22"/>
    </row>
    <row r="2041" spans="5:5" outlineLevel="1" x14ac:dyDescent="0.25">
      <c r="E2041" s="22"/>
    </row>
    <row r="2042" spans="5:5" outlineLevel="1" x14ac:dyDescent="0.25">
      <c r="E2042" s="22"/>
    </row>
    <row r="2043" spans="5:5" outlineLevel="1" x14ac:dyDescent="0.25">
      <c r="E2043" s="22"/>
    </row>
    <row r="2044" spans="5:5" outlineLevel="1" x14ac:dyDescent="0.25">
      <c r="E2044" s="22"/>
    </row>
    <row r="2045" spans="5:5" outlineLevel="1" x14ac:dyDescent="0.25">
      <c r="E2045" s="22"/>
    </row>
    <row r="2046" spans="5:5" outlineLevel="1" x14ac:dyDescent="0.25">
      <c r="E2046" s="22"/>
    </row>
    <row r="2047" spans="5:5" outlineLevel="1" x14ac:dyDescent="0.25">
      <c r="E2047" s="22"/>
    </row>
    <row r="2048" spans="5:5" outlineLevel="1" x14ac:dyDescent="0.25">
      <c r="E2048" s="22"/>
    </row>
    <row r="2049" spans="5:5" outlineLevel="1" x14ac:dyDescent="0.25">
      <c r="E2049" s="22"/>
    </row>
    <row r="2050" spans="5:5" outlineLevel="1" x14ac:dyDescent="0.25">
      <c r="E2050" s="22"/>
    </row>
    <row r="2051" spans="5:5" outlineLevel="1" x14ac:dyDescent="0.25">
      <c r="E2051" s="22"/>
    </row>
    <row r="2052" spans="5:5" outlineLevel="1" x14ac:dyDescent="0.25">
      <c r="E2052" s="22"/>
    </row>
    <row r="2053" spans="5:5" outlineLevel="1" x14ac:dyDescent="0.25">
      <c r="E2053" s="22"/>
    </row>
    <row r="2054" spans="5:5" outlineLevel="1" x14ac:dyDescent="0.25">
      <c r="E2054" s="22"/>
    </row>
    <row r="2055" spans="5:5" outlineLevel="1" x14ac:dyDescent="0.25">
      <c r="E2055" s="22"/>
    </row>
    <row r="2056" spans="5:5" outlineLevel="1" x14ac:dyDescent="0.25">
      <c r="E2056" s="22"/>
    </row>
    <row r="2057" spans="5:5" outlineLevel="1" x14ac:dyDescent="0.25">
      <c r="E2057" s="22"/>
    </row>
    <row r="2058" spans="5:5" outlineLevel="1" x14ac:dyDescent="0.25">
      <c r="E2058" s="22"/>
    </row>
    <row r="2059" spans="5:5" outlineLevel="1" x14ac:dyDescent="0.25">
      <c r="E2059" s="22"/>
    </row>
    <row r="2060" spans="5:5" outlineLevel="1" x14ac:dyDescent="0.25">
      <c r="E2060" s="22"/>
    </row>
    <row r="2061" spans="5:5" outlineLevel="1" x14ac:dyDescent="0.25">
      <c r="E2061" s="22"/>
    </row>
    <row r="2062" spans="5:5" outlineLevel="1" x14ac:dyDescent="0.25">
      <c r="E2062" s="22"/>
    </row>
    <row r="2063" spans="5:5" outlineLevel="1" x14ac:dyDescent="0.25">
      <c r="E2063" s="22"/>
    </row>
    <row r="2064" spans="5:5" outlineLevel="1" x14ac:dyDescent="0.25">
      <c r="E2064" s="22"/>
    </row>
    <row r="2065" spans="5:5" outlineLevel="1" x14ac:dyDescent="0.25">
      <c r="E2065" s="22"/>
    </row>
    <row r="2066" spans="5:5" outlineLevel="1" x14ac:dyDescent="0.25">
      <c r="E2066" s="22"/>
    </row>
    <row r="2067" spans="5:5" outlineLevel="1" x14ac:dyDescent="0.25">
      <c r="E2067" s="22"/>
    </row>
    <row r="2068" spans="5:5" outlineLevel="1" x14ac:dyDescent="0.25">
      <c r="E2068" s="22"/>
    </row>
    <row r="2069" spans="5:5" outlineLevel="1" x14ac:dyDescent="0.25">
      <c r="E2069" s="22"/>
    </row>
    <row r="2070" spans="5:5" outlineLevel="1" x14ac:dyDescent="0.25">
      <c r="E2070" s="22"/>
    </row>
    <row r="2071" spans="5:5" outlineLevel="1" x14ac:dyDescent="0.25">
      <c r="E2071" s="22"/>
    </row>
    <row r="2072" spans="5:5" outlineLevel="1" x14ac:dyDescent="0.25">
      <c r="E2072" s="22"/>
    </row>
    <row r="2073" spans="5:5" outlineLevel="1" x14ac:dyDescent="0.25">
      <c r="E2073" s="22"/>
    </row>
    <row r="2074" spans="5:5" outlineLevel="1" x14ac:dyDescent="0.25">
      <c r="E2074" s="22"/>
    </row>
    <row r="2075" spans="5:5" outlineLevel="1" x14ac:dyDescent="0.25">
      <c r="E2075" s="22"/>
    </row>
    <row r="2076" spans="5:5" outlineLevel="1" x14ac:dyDescent="0.25">
      <c r="E2076" s="22"/>
    </row>
    <row r="2077" spans="5:5" outlineLevel="1" x14ac:dyDescent="0.25">
      <c r="E2077" s="22"/>
    </row>
    <row r="2078" spans="5:5" outlineLevel="1" x14ac:dyDescent="0.25">
      <c r="E2078" s="22"/>
    </row>
    <row r="2079" spans="5:5" outlineLevel="1" x14ac:dyDescent="0.25">
      <c r="E2079" s="22"/>
    </row>
    <row r="2080" spans="5:5" outlineLevel="1" x14ac:dyDescent="0.25">
      <c r="E2080" s="22"/>
    </row>
    <row r="2081" spans="5:5" outlineLevel="1" x14ac:dyDescent="0.25">
      <c r="E2081" s="22"/>
    </row>
    <row r="2082" spans="5:5" outlineLevel="1" x14ac:dyDescent="0.25">
      <c r="E2082" s="22"/>
    </row>
    <row r="2083" spans="5:5" outlineLevel="1" x14ac:dyDescent="0.25">
      <c r="E2083" s="22"/>
    </row>
    <row r="2084" spans="5:5" outlineLevel="1" x14ac:dyDescent="0.25">
      <c r="E2084" s="22"/>
    </row>
    <row r="2085" spans="5:5" outlineLevel="1" x14ac:dyDescent="0.25">
      <c r="E2085" s="22"/>
    </row>
    <row r="2086" spans="5:5" outlineLevel="1" x14ac:dyDescent="0.25">
      <c r="E2086" s="22"/>
    </row>
    <row r="2087" spans="5:5" outlineLevel="1" x14ac:dyDescent="0.25">
      <c r="E2087" s="22"/>
    </row>
    <row r="2088" spans="5:5" outlineLevel="1" x14ac:dyDescent="0.25">
      <c r="E2088" s="22"/>
    </row>
    <row r="2089" spans="5:5" outlineLevel="1" x14ac:dyDescent="0.25">
      <c r="E2089" s="22"/>
    </row>
    <row r="2090" spans="5:5" outlineLevel="1" x14ac:dyDescent="0.25">
      <c r="E2090" s="22"/>
    </row>
    <row r="2091" spans="5:5" outlineLevel="1" x14ac:dyDescent="0.25">
      <c r="E2091" s="22"/>
    </row>
    <row r="2092" spans="5:5" outlineLevel="1" x14ac:dyDescent="0.25">
      <c r="E2092" s="22"/>
    </row>
    <row r="2093" spans="5:5" outlineLevel="1" x14ac:dyDescent="0.25">
      <c r="E2093" s="22"/>
    </row>
    <row r="2094" spans="5:5" outlineLevel="1" x14ac:dyDescent="0.25">
      <c r="E2094" s="22"/>
    </row>
    <row r="2095" spans="5:5" outlineLevel="1" x14ac:dyDescent="0.25">
      <c r="E2095" s="22"/>
    </row>
    <row r="2096" spans="5:5" outlineLevel="1" x14ac:dyDescent="0.25">
      <c r="E2096" s="22"/>
    </row>
    <row r="2097" spans="5:5" outlineLevel="1" x14ac:dyDescent="0.25">
      <c r="E2097" s="22"/>
    </row>
    <row r="2098" spans="5:5" outlineLevel="1" x14ac:dyDescent="0.25">
      <c r="E2098" s="22"/>
    </row>
    <row r="2099" spans="5:5" outlineLevel="1" x14ac:dyDescent="0.25">
      <c r="E2099" s="22"/>
    </row>
    <row r="2100" spans="5:5" outlineLevel="1" x14ac:dyDescent="0.25">
      <c r="E2100" s="22"/>
    </row>
    <row r="2101" spans="5:5" outlineLevel="1" x14ac:dyDescent="0.25">
      <c r="E2101" s="22"/>
    </row>
    <row r="2102" spans="5:5" outlineLevel="1" x14ac:dyDescent="0.25">
      <c r="E2102" s="22"/>
    </row>
    <row r="2103" spans="5:5" outlineLevel="1" x14ac:dyDescent="0.25">
      <c r="E2103" s="22"/>
    </row>
    <row r="2104" spans="5:5" outlineLevel="1" x14ac:dyDescent="0.25">
      <c r="E2104" s="22"/>
    </row>
    <row r="2105" spans="5:5" outlineLevel="1" x14ac:dyDescent="0.25">
      <c r="E2105" s="22"/>
    </row>
    <row r="2106" spans="5:5" outlineLevel="1" x14ac:dyDescent="0.25">
      <c r="E2106" s="22"/>
    </row>
    <row r="2107" spans="5:5" outlineLevel="1" x14ac:dyDescent="0.25">
      <c r="E2107" s="22"/>
    </row>
    <row r="2108" spans="5:5" outlineLevel="1" x14ac:dyDescent="0.25">
      <c r="E2108" s="22"/>
    </row>
    <row r="2109" spans="5:5" outlineLevel="1" x14ac:dyDescent="0.25">
      <c r="E2109" s="22"/>
    </row>
    <row r="2110" spans="5:5" outlineLevel="1" x14ac:dyDescent="0.25">
      <c r="E2110" s="22"/>
    </row>
    <row r="2111" spans="5:5" outlineLevel="1" x14ac:dyDescent="0.25">
      <c r="E2111" s="22"/>
    </row>
    <row r="2112" spans="5:5" outlineLevel="1" x14ac:dyDescent="0.25">
      <c r="E2112" s="22"/>
    </row>
    <row r="2113" spans="5:5" outlineLevel="1" x14ac:dyDescent="0.25">
      <c r="E2113" s="22"/>
    </row>
    <row r="2114" spans="5:5" outlineLevel="1" x14ac:dyDescent="0.25">
      <c r="E2114" s="22"/>
    </row>
    <row r="2115" spans="5:5" outlineLevel="1" x14ac:dyDescent="0.25">
      <c r="E2115" s="22"/>
    </row>
    <row r="2116" spans="5:5" outlineLevel="1" x14ac:dyDescent="0.25">
      <c r="E2116" s="22"/>
    </row>
    <row r="2117" spans="5:5" outlineLevel="1" x14ac:dyDescent="0.25">
      <c r="E2117" s="22"/>
    </row>
    <row r="2118" spans="5:5" outlineLevel="1" x14ac:dyDescent="0.25">
      <c r="E2118" s="22"/>
    </row>
    <row r="2119" spans="5:5" outlineLevel="1" x14ac:dyDescent="0.25">
      <c r="E2119" s="22"/>
    </row>
    <row r="2120" spans="5:5" outlineLevel="1" x14ac:dyDescent="0.25">
      <c r="E2120" s="22"/>
    </row>
    <row r="2121" spans="5:5" outlineLevel="1" x14ac:dyDescent="0.25">
      <c r="E2121" s="22"/>
    </row>
    <row r="2122" spans="5:5" outlineLevel="1" x14ac:dyDescent="0.25">
      <c r="E2122" s="22"/>
    </row>
    <row r="2123" spans="5:5" outlineLevel="1" x14ac:dyDescent="0.25">
      <c r="E2123" s="22"/>
    </row>
    <row r="2124" spans="5:5" outlineLevel="1" x14ac:dyDescent="0.25">
      <c r="E2124" s="22"/>
    </row>
    <row r="2125" spans="5:5" outlineLevel="1" x14ac:dyDescent="0.25">
      <c r="E2125" s="22"/>
    </row>
    <row r="2126" spans="5:5" outlineLevel="1" x14ac:dyDescent="0.25">
      <c r="E2126" s="22"/>
    </row>
    <row r="2127" spans="5:5" outlineLevel="1" x14ac:dyDescent="0.25">
      <c r="E2127" s="22"/>
    </row>
    <row r="2128" spans="5:5" outlineLevel="1" x14ac:dyDescent="0.25">
      <c r="E2128" s="22"/>
    </row>
    <row r="2129" spans="5:5" outlineLevel="1" x14ac:dyDescent="0.25">
      <c r="E2129" s="22"/>
    </row>
    <row r="2130" spans="5:5" outlineLevel="1" x14ac:dyDescent="0.25">
      <c r="E2130" s="22"/>
    </row>
    <row r="2131" spans="5:5" outlineLevel="1" x14ac:dyDescent="0.25">
      <c r="E2131" s="22"/>
    </row>
    <row r="2132" spans="5:5" outlineLevel="1" x14ac:dyDescent="0.25">
      <c r="E2132" s="22"/>
    </row>
    <row r="2133" spans="5:5" outlineLevel="1" x14ac:dyDescent="0.25">
      <c r="E2133" s="22"/>
    </row>
    <row r="2134" spans="5:5" outlineLevel="1" x14ac:dyDescent="0.25">
      <c r="E2134" s="22"/>
    </row>
    <row r="2135" spans="5:5" outlineLevel="1" x14ac:dyDescent="0.25">
      <c r="E2135" s="22"/>
    </row>
    <row r="2136" spans="5:5" outlineLevel="1" x14ac:dyDescent="0.25">
      <c r="E2136" s="22"/>
    </row>
    <row r="2137" spans="5:5" outlineLevel="1" x14ac:dyDescent="0.25">
      <c r="E2137" s="22"/>
    </row>
    <row r="2138" spans="5:5" outlineLevel="1" x14ac:dyDescent="0.25">
      <c r="E2138" s="22"/>
    </row>
    <row r="2139" spans="5:5" outlineLevel="1" x14ac:dyDescent="0.25">
      <c r="E2139" s="22"/>
    </row>
    <row r="2140" spans="5:5" outlineLevel="1" x14ac:dyDescent="0.25">
      <c r="E2140" s="22"/>
    </row>
    <row r="2141" spans="5:5" outlineLevel="1" x14ac:dyDescent="0.25">
      <c r="E2141" s="22"/>
    </row>
    <row r="2142" spans="5:5" outlineLevel="1" x14ac:dyDescent="0.25">
      <c r="E2142" s="22"/>
    </row>
    <row r="2143" spans="5:5" outlineLevel="1" x14ac:dyDescent="0.25">
      <c r="E2143" s="22"/>
    </row>
    <row r="2144" spans="5:5" outlineLevel="1" x14ac:dyDescent="0.25">
      <c r="E2144" s="22"/>
    </row>
    <row r="2145" spans="5:5" outlineLevel="1" x14ac:dyDescent="0.25">
      <c r="E2145" s="22"/>
    </row>
    <row r="2146" spans="5:5" outlineLevel="1" x14ac:dyDescent="0.25">
      <c r="E2146" s="22"/>
    </row>
    <row r="2147" spans="5:5" outlineLevel="1" x14ac:dyDescent="0.25">
      <c r="E2147" s="22"/>
    </row>
    <row r="2148" spans="5:5" outlineLevel="1" x14ac:dyDescent="0.25">
      <c r="E2148" s="22"/>
    </row>
    <row r="2149" spans="5:5" outlineLevel="1" x14ac:dyDescent="0.25">
      <c r="E2149" s="22"/>
    </row>
    <row r="2150" spans="5:5" outlineLevel="1" x14ac:dyDescent="0.25">
      <c r="E2150" s="22"/>
    </row>
    <row r="2151" spans="5:5" outlineLevel="1" x14ac:dyDescent="0.25">
      <c r="E2151" s="22"/>
    </row>
    <row r="2152" spans="5:5" outlineLevel="1" x14ac:dyDescent="0.25">
      <c r="E2152" s="22"/>
    </row>
    <row r="2153" spans="5:5" outlineLevel="1" x14ac:dyDescent="0.25">
      <c r="E2153" s="22"/>
    </row>
    <row r="2154" spans="5:5" outlineLevel="1" x14ac:dyDescent="0.25">
      <c r="E2154" s="22"/>
    </row>
    <row r="2155" spans="5:5" outlineLevel="1" x14ac:dyDescent="0.25">
      <c r="E2155" s="22"/>
    </row>
    <row r="2156" spans="5:5" outlineLevel="1" x14ac:dyDescent="0.25">
      <c r="E2156" s="22"/>
    </row>
    <row r="2157" spans="5:5" outlineLevel="1" x14ac:dyDescent="0.25">
      <c r="E2157" s="22"/>
    </row>
    <row r="2158" spans="5:5" outlineLevel="1" x14ac:dyDescent="0.25">
      <c r="E2158" s="22"/>
    </row>
    <row r="2159" spans="5:5" outlineLevel="1" x14ac:dyDescent="0.25">
      <c r="E2159" s="22"/>
    </row>
    <row r="2160" spans="5:5" outlineLevel="1" x14ac:dyDescent="0.25">
      <c r="E2160" s="22"/>
    </row>
    <row r="2161" spans="5:5" outlineLevel="1" x14ac:dyDescent="0.25">
      <c r="E2161" s="22"/>
    </row>
    <row r="2162" spans="5:5" outlineLevel="1" x14ac:dyDescent="0.25">
      <c r="E2162" s="22"/>
    </row>
    <row r="2163" spans="5:5" outlineLevel="1" x14ac:dyDescent="0.25">
      <c r="E2163" s="22"/>
    </row>
    <row r="2164" spans="5:5" outlineLevel="1" x14ac:dyDescent="0.25">
      <c r="E2164" s="22"/>
    </row>
    <row r="2165" spans="5:5" outlineLevel="1" x14ac:dyDescent="0.25">
      <c r="E2165" s="22"/>
    </row>
    <row r="2166" spans="5:5" outlineLevel="1" x14ac:dyDescent="0.25">
      <c r="E2166" s="22"/>
    </row>
    <row r="2167" spans="5:5" outlineLevel="1" x14ac:dyDescent="0.25">
      <c r="E2167" s="22"/>
    </row>
    <row r="2168" spans="5:5" outlineLevel="1" x14ac:dyDescent="0.25">
      <c r="E2168" s="22"/>
    </row>
    <row r="2169" spans="5:5" outlineLevel="1" x14ac:dyDescent="0.25">
      <c r="E2169" s="22"/>
    </row>
    <row r="2170" spans="5:5" outlineLevel="1" x14ac:dyDescent="0.25">
      <c r="E2170" s="22"/>
    </row>
    <row r="2171" spans="5:5" outlineLevel="1" x14ac:dyDescent="0.25">
      <c r="E2171" s="22"/>
    </row>
    <row r="2172" spans="5:5" outlineLevel="1" x14ac:dyDescent="0.25">
      <c r="E2172" s="22"/>
    </row>
    <row r="2173" spans="5:5" outlineLevel="1" x14ac:dyDescent="0.25">
      <c r="E2173" s="22"/>
    </row>
    <row r="2174" spans="5:5" outlineLevel="1" x14ac:dyDescent="0.25">
      <c r="E2174" s="22"/>
    </row>
    <row r="2175" spans="5:5" outlineLevel="1" x14ac:dyDescent="0.25">
      <c r="E2175" s="22"/>
    </row>
    <row r="2176" spans="5:5" outlineLevel="1" x14ac:dyDescent="0.25">
      <c r="E2176" s="22"/>
    </row>
    <row r="2177" spans="5:5" outlineLevel="1" x14ac:dyDescent="0.25">
      <c r="E2177" s="22"/>
    </row>
    <row r="2178" spans="5:5" outlineLevel="1" x14ac:dyDescent="0.25">
      <c r="E2178" s="22"/>
    </row>
    <row r="2179" spans="5:5" outlineLevel="1" x14ac:dyDescent="0.25">
      <c r="E2179" s="22"/>
    </row>
    <row r="2180" spans="5:5" outlineLevel="1" x14ac:dyDescent="0.25">
      <c r="E2180" s="22"/>
    </row>
    <row r="2181" spans="5:5" outlineLevel="1" x14ac:dyDescent="0.25">
      <c r="E2181" s="22"/>
    </row>
    <row r="2182" spans="5:5" outlineLevel="1" x14ac:dyDescent="0.25">
      <c r="E2182" s="22"/>
    </row>
    <row r="2183" spans="5:5" outlineLevel="1" x14ac:dyDescent="0.25">
      <c r="E2183" s="22"/>
    </row>
    <row r="2184" spans="5:5" outlineLevel="1" x14ac:dyDescent="0.25">
      <c r="E2184" s="22"/>
    </row>
    <row r="2185" spans="5:5" outlineLevel="1" x14ac:dyDescent="0.25">
      <c r="E2185" s="22"/>
    </row>
    <row r="2186" spans="5:5" outlineLevel="1" x14ac:dyDescent="0.25">
      <c r="E2186" s="22"/>
    </row>
    <row r="2187" spans="5:5" outlineLevel="1" x14ac:dyDescent="0.25">
      <c r="E2187" s="22"/>
    </row>
    <row r="2188" spans="5:5" outlineLevel="1" x14ac:dyDescent="0.25">
      <c r="E2188" s="22"/>
    </row>
    <row r="2189" spans="5:5" outlineLevel="1" x14ac:dyDescent="0.25">
      <c r="E2189" s="22"/>
    </row>
    <row r="2190" spans="5:5" outlineLevel="1" x14ac:dyDescent="0.25">
      <c r="E2190" s="22"/>
    </row>
    <row r="2191" spans="5:5" outlineLevel="1" x14ac:dyDescent="0.25">
      <c r="E2191" s="22"/>
    </row>
    <row r="2192" spans="5:5" outlineLevel="1" x14ac:dyDescent="0.25">
      <c r="E2192" s="22"/>
    </row>
    <row r="2193" spans="5:5" outlineLevel="1" x14ac:dyDescent="0.25">
      <c r="E2193" s="22"/>
    </row>
    <row r="2194" spans="5:5" outlineLevel="1" x14ac:dyDescent="0.25">
      <c r="E2194" s="22"/>
    </row>
    <row r="2195" spans="5:5" outlineLevel="1" x14ac:dyDescent="0.25">
      <c r="E2195" s="22"/>
    </row>
    <row r="2196" spans="5:5" outlineLevel="1" x14ac:dyDescent="0.25">
      <c r="E2196" s="22"/>
    </row>
    <row r="2197" spans="5:5" outlineLevel="1" x14ac:dyDescent="0.25">
      <c r="E2197" s="22"/>
    </row>
    <row r="2198" spans="5:5" outlineLevel="1" x14ac:dyDescent="0.25">
      <c r="E2198" s="22"/>
    </row>
    <row r="2199" spans="5:5" outlineLevel="1" x14ac:dyDescent="0.25">
      <c r="E2199" s="22"/>
    </row>
    <row r="2200" spans="5:5" outlineLevel="1" x14ac:dyDescent="0.25">
      <c r="E2200" s="22"/>
    </row>
    <row r="2201" spans="5:5" outlineLevel="1" x14ac:dyDescent="0.25">
      <c r="E2201" s="22"/>
    </row>
    <row r="2202" spans="5:5" outlineLevel="1" x14ac:dyDescent="0.25">
      <c r="E2202" s="22"/>
    </row>
    <row r="2203" spans="5:5" outlineLevel="1" x14ac:dyDescent="0.25">
      <c r="E2203" s="22"/>
    </row>
    <row r="2204" spans="5:5" outlineLevel="1" x14ac:dyDescent="0.25">
      <c r="E2204" s="22"/>
    </row>
    <row r="2205" spans="5:5" outlineLevel="1" x14ac:dyDescent="0.25">
      <c r="E2205" s="22"/>
    </row>
    <row r="2206" spans="5:5" outlineLevel="1" x14ac:dyDescent="0.25">
      <c r="E2206" s="22"/>
    </row>
    <row r="2207" spans="5:5" outlineLevel="1" x14ac:dyDescent="0.25">
      <c r="E2207" s="22"/>
    </row>
    <row r="2208" spans="5:5" outlineLevel="1" x14ac:dyDescent="0.25">
      <c r="E2208" s="22"/>
    </row>
    <row r="2209" spans="5:5" outlineLevel="1" x14ac:dyDescent="0.25">
      <c r="E2209" s="22"/>
    </row>
    <row r="2210" spans="5:5" outlineLevel="1" x14ac:dyDescent="0.25">
      <c r="E2210" s="22"/>
    </row>
    <row r="2211" spans="5:5" outlineLevel="1" x14ac:dyDescent="0.25">
      <c r="E2211" s="22"/>
    </row>
    <row r="2212" spans="5:5" outlineLevel="1" x14ac:dyDescent="0.25">
      <c r="E2212" s="22"/>
    </row>
    <row r="2213" spans="5:5" outlineLevel="1" x14ac:dyDescent="0.25">
      <c r="E2213" s="22"/>
    </row>
    <row r="2214" spans="5:5" outlineLevel="1" x14ac:dyDescent="0.25">
      <c r="E2214" s="22"/>
    </row>
    <row r="2215" spans="5:5" outlineLevel="1" x14ac:dyDescent="0.25">
      <c r="E2215" s="22"/>
    </row>
    <row r="2216" spans="5:5" outlineLevel="1" x14ac:dyDescent="0.25">
      <c r="E2216" s="22"/>
    </row>
    <row r="2217" spans="5:5" outlineLevel="1" x14ac:dyDescent="0.25">
      <c r="E2217" s="22"/>
    </row>
    <row r="2218" spans="5:5" outlineLevel="1" x14ac:dyDescent="0.25">
      <c r="E2218" s="22"/>
    </row>
    <row r="2219" spans="5:5" outlineLevel="1" x14ac:dyDescent="0.25">
      <c r="E2219" s="22"/>
    </row>
    <row r="2220" spans="5:5" outlineLevel="1" x14ac:dyDescent="0.25">
      <c r="E2220" s="22"/>
    </row>
    <row r="2221" spans="5:5" outlineLevel="1" x14ac:dyDescent="0.25">
      <c r="E2221" s="22"/>
    </row>
    <row r="2222" spans="5:5" outlineLevel="1" x14ac:dyDescent="0.25">
      <c r="E2222" s="22"/>
    </row>
    <row r="2223" spans="5:5" outlineLevel="1" x14ac:dyDescent="0.25">
      <c r="E2223" s="22"/>
    </row>
    <row r="2224" spans="5:5" outlineLevel="1" x14ac:dyDescent="0.25">
      <c r="E2224" s="22"/>
    </row>
    <row r="2225" spans="5:5" outlineLevel="1" x14ac:dyDescent="0.25">
      <c r="E2225" s="22"/>
    </row>
    <row r="2226" spans="5:5" outlineLevel="1" x14ac:dyDescent="0.25">
      <c r="E2226" s="22"/>
    </row>
    <row r="2227" spans="5:5" outlineLevel="1" x14ac:dyDescent="0.25">
      <c r="E2227" s="22"/>
    </row>
    <row r="2228" spans="5:5" outlineLevel="1" x14ac:dyDescent="0.25">
      <c r="E2228" s="22"/>
    </row>
    <row r="2229" spans="5:5" outlineLevel="1" x14ac:dyDescent="0.25">
      <c r="E2229" s="22"/>
    </row>
    <row r="2230" spans="5:5" outlineLevel="1" x14ac:dyDescent="0.25">
      <c r="E2230" s="22"/>
    </row>
    <row r="2231" spans="5:5" outlineLevel="1" x14ac:dyDescent="0.25">
      <c r="E2231" s="22"/>
    </row>
    <row r="2232" spans="5:5" outlineLevel="1" x14ac:dyDescent="0.25">
      <c r="E2232" s="22"/>
    </row>
    <row r="2233" spans="5:5" outlineLevel="1" x14ac:dyDescent="0.25">
      <c r="E2233" s="22"/>
    </row>
    <row r="2234" spans="5:5" outlineLevel="1" x14ac:dyDescent="0.25">
      <c r="E2234" s="22"/>
    </row>
    <row r="2235" spans="5:5" outlineLevel="1" x14ac:dyDescent="0.25">
      <c r="E2235" s="22"/>
    </row>
    <row r="2236" spans="5:5" outlineLevel="1" x14ac:dyDescent="0.25">
      <c r="E2236" s="22"/>
    </row>
    <row r="2237" spans="5:5" outlineLevel="1" x14ac:dyDescent="0.25">
      <c r="E2237" s="22"/>
    </row>
    <row r="2238" spans="5:5" outlineLevel="1" x14ac:dyDescent="0.25">
      <c r="E2238" s="22"/>
    </row>
    <row r="2239" spans="5:5" outlineLevel="1" x14ac:dyDescent="0.25">
      <c r="E2239" s="22"/>
    </row>
    <row r="2240" spans="5:5" outlineLevel="1" x14ac:dyDescent="0.25">
      <c r="E2240" s="22"/>
    </row>
    <row r="2241" spans="5:5" outlineLevel="1" x14ac:dyDescent="0.25">
      <c r="E2241" s="22"/>
    </row>
    <row r="2242" spans="5:5" outlineLevel="1" x14ac:dyDescent="0.25">
      <c r="E2242" s="22"/>
    </row>
    <row r="2243" spans="5:5" outlineLevel="1" x14ac:dyDescent="0.25">
      <c r="E2243" s="22"/>
    </row>
    <row r="2244" spans="5:5" outlineLevel="1" x14ac:dyDescent="0.25">
      <c r="E2244" s="22"/>
    </row>
    <row r="2245" spans="5:5" outlineLevel="1" x14ac:dyDescent="0.25">
      <c r="E2245" s="22"/>
    </row>
    <row r="2246" spans="5:5" outlineLevel="1" x14ac:dyDescent="0.25">
      <c r="E2246" s="22"/>
    </row>
    <row r="2247" spans="5:5" outlineLevel="1" x14ac:dyDescent="0.25">
      <c r="E2247" s="22"/>
    </row>
    <row r="2248" spans="5:5" outlineLevel="1" x14ac:dyDescent="0.25">
      <c r="E2248" s="22"/>
    </row>
    <row r="2249" spans="5:5" outlineLevel="1" x14ac:dyDescent="0.25">
      <c r="E2249" s="22"/>
    </row>
    <row r="2250" spans="5:5" outlineLevel="1" x14ac:dyDescent="0.25">
      <c r="E2250" s="22"/>
    </row>
    <row r="2251" spans="5:5" outlineLevel="1" x14ac:dyDescent="0.25">
      <c r="E2251" s="22"/>
    </row>
    <row r="2252" spans="5:5" outlineLevel="1" x14ac:dyDescent="0.25">
      <c r="E2252" s="22"/>
    </row>
    <row r="2253" spans="5:5" outlineLevel="1" x14ac:dyDescent="0.25">
      <c r="E2253" s="22"/>
    </row>
    <row r="2254" spans="5:5" outlineLevel="1" x14ac:dyDescent="0.25">
      <c r="E2254" s="22"/>
    </row>
    <row r="2255" spans="5:5" outlineLevel="1" x14ac:dyDescent="0.25">
      <c r="E2255" s="22"/>
    </row>
    <row r="2256" spans="5:5" outlineLevel="1" x14ac:dyDescent="0.25">
      <c r="E2256" s="22"/>
    </row>
    <row r="2257" spans="5:5" outlineLevel="1" x14ac:dyDescent="0.25">
      <c r="E2257" s="22"/>
    </row>
    <row r="2258" spans="5:5" outlineLevel="1" x14ac:dyDescent="0.25">
      <c r="E2258" s="22"/>
    </row>
    <row r="2259" spans="5:5" outlineLevel="1" x14ac:dyDescent="0.25">
      <c r="E2259" s="22"/>
    </row>
    <row r="2260" spans="5:5" outlineLevel="1" x14ac:dyDescent="0.25">
      <c r="E2260" s="22"/>
    </row>
    <row r="2261" spans="5:5" outlineLevel="1" x14ac:dyDescent="0.25">
      <c r="E2261" s="22"/>
    </row>
    <row r="2262" spans="5:5" outlineLevel="1" x14ac:dyDescent="0.25">
      <c r="E2262" s="22"/>
    </row>
    <row r="2263" spans="5:5" outlineLevel="1" x14ac:dyDescent="0.25">
      <c r="E2263" s="22"/>
    </row>
    <row r="2264" spans="5:5" outlineLevel="1" x14ac:dyDescent="0.25">
      <c r="E2264" s="22"/>
    </row>
    <row r="2265" spans="5:5" outlineLevel="1" x14ac:dyDescent="0.25">
      <c r="E2265" s="22"/>
    </row>
    <row r="2266" spans="5:5" outlineLevel="1" x14ac:dyDescent="0.25">
      <c r="E2266" s="22"/>
    </row>
    <row r="2267" spans="5:5" outlineLevel="1" x14ac:dyDescent="0.25">
      <c r="E2267" s="22"/>
    </row>
    <row r="2268" spans="5:5" outlineLevel="1" x14ac:dyDescent="0.25">
      <c r="E2268" s="22"/>
    </row>
    <row r="2269" spans="5:5" outlineLevel="1" x14ac:dyDescent="0.25">
      <c r="E2269" s="22"/>
    </row>
    <row r="2270" spans="5:5" outlineLevel="1" x14ac:dyDescent="0.25">
      <c r="E2270" s="22"/>
    </row>
    <row r="2271" spans="5:5" outlineLevel="1" x14ac:dyDescent="0.25">
      <c r="E2271" s="22"/>
    </row>
    <row r="2272" spans="5:5" outlineLevel="1" x14ac:dyDescent="0.25">
      <c r="E2272" s="22"/>
    </row>
    <row r="2273" spans="5:5" outlineLevel="1" x14ac:dyDescent="0.25">
      <c r="E2273" s="22"/>
    </row>
    <row r="2274" spans="5:5" outlineLevel="1" x14ac:dyDescent="0.25">
      <c r="E2274" s="22"/>
    </row>
    <row r="2275" spans="5:5" outlineLevel="1" x14ac:dyDescent="0.25">
      <c r="E2275" s="22"/>
    </row>
    <row r="2276" spans="5:5" outlineLevel="1" x14ac:dyDescent="0.25">
      <c r="E2276" s="22"/>
    </row>
    <row r="2277" spans="5:5" outlineLevel="1" x14ac:dyDescent="0.25">
      <c r="E2277" s="22"/>
    </row>
    <row r="2278" spans="5:5" outlineLevel="1" x14ac:dyDescent="0.25">
      <c r="E2278" s="22"/>
    </row>
    <row r="2279" spans="5:5" outlineLevel="1" x14ac:dyDescent="0.25">
      <c r="E2279" s="22"/>
    </row>
    <row r="2280" spans="5:5" outlineLevel="1" x14ac:dyDescent="0.25">
      <c r="E2280" s="22"/>
    </row>
    <row r="2281" spans="5:5" outlineLevel="1" x14ac:dyDescent="0.25">
      <c r="E2281" s="22"/>
    </row>
    <row r="2282" spans="5:5" outlineLevel="1" x14ac:dyDescent="0.25">
      <c r="E2282" s="22"/>
    </row>
    <row r="2283" spans="5:5" outlineLevel="1" x14ac:dyDescent="0.25">
      <c r="E2283" s="22"/>
    </row>
    <row r="2284" spans="5:5" outlineLevel="1" x14ac:dyDescent="0.25">
      <c r="E2284" s="22"/>
    </row>
    <row r="2285" spans="5:5" outlineLevel="1" x14ac:dyDescent="0.25">
      <c r="E2285" s="22"/>
    </row>
    <row r="2286" spans="5:5" outlineLevel="1" x14ac:dyDescent="0.25">
      <c r="E2286" s="22"/>
    </row>
    <row r="2287" spans="5:5" outlineLevel="1" x14ac:dyDescent="0.25">
      <c r="E2287" s="22"/>
    </row>
    <row r="2288" spans="5:5" outlineLevel="1" x14ac:dyDescent="0.25">
      <c r="E2288" s="22"/>
    </row>
    <row r="2289" spans="5:5" outlineLevel="1" x14ac:dyDescent="0.25">
      <c r="E2289" s="22"/>
    </row>
    <row r="2290" spans="5:5" outlineLevel="1" x14ac:dyDescent="0.25">
      <c r="E2290" s="22"/>
    </row>
    <row r="2291" spans="5:5" outlineLevel="1" x14ac:dyDescent="0.25">
      <c r="E2291" s="22"/>
    </row>
    <row r="2292" spans="5:5" outlineLevel="1" x14ac:dyDescent="0.25">
      <c r="E2292" s="22"/>
    </row>
    <row r="2293" spans="5:5" outlineLevel="1" x14ac:dyDescent="0.25">
      <c r="E2293" s="22"/>
    </row>
    <row r="2294" spans="5:5" outlineLevel="1" x14ac:dyDescent="0.25">
      <c r="E2294" s="22"/>
    </row>
    <row r="2295" spans="5:5" outlineLevel="1" x14ac:dyDescent="0.25">
      <c r="E2295" s="22"/>
    </row>
    <row r="2296" spans="5:5" outlineLevel="1" x14ac:dyDescent="0.25">
      <c r="E2296" s="22"/>
    </row>
    <row r="2297" spans="5:5" outlineLevel="1" x14ac:dyDescent="0.25">
      <c r="E2297" s="22"/>
    </row>
    <row r="2298" spans="5:5" outlineLevel="1" x14ac:dyDescent="0.25">
      <c r="E2298" s="22"/>
    </row>
    <row r="2299" spans="5:5" outlineLevel="1" x14ac:dyDescent="0.25">
      <c r="E2299" s="22"/>
    </row>
    <row r="2300" spans="5:5" outlineLevel="1" x14ac:dyDescent="0.25">
      <c r="E2300" s="22"/>
    </row>
    <row r="2301" spans="5:5" outlineLevel="1" x14ac:dyDescent="0.25">
      <c r="E2301" s="22"/>
    </row>
    <row r="2302" spans="5:5" outlineLevel="1" x14ac:dyDescent="0.25">
      <c r="E2302" s="22"/>
    </row>
    <row r="2303" spans="5:5" outlineLevel="1" x14ac:dyDescent="0.25">
      <c r="E2303" s="22"/>
    </row>
    <row r="2304" spans="5:5" outlineLevel="1" x14ac:dyDescent="0.25">
      <c r="E2304" s="22"/>
    </row>
    <row r="2305" spans="5:5" outlineLevel="1" x14ac:dyDescent="0.25">
      <c r="E2305" s="22"/>
    </row>
    <row r="2306" spans="5:5" outlineLevel="1" x14ac:dyDescent="0.25">
      <c r="E2306" s="22"/>
    </row>
    <row r="2307" spans="5:5" outlineLevel="1" x14ac:dyDescent="0.25">
      <c r="E2307" s="22"/>
    </row>
    <row r="2308" spans="5:5" outlineLevel="1" x14ac:dyDescent="0.25">
      <c r="E2308" s="22"/>
    </row>
    <row r="2309" spans="5:5" outlineLevel="1" x14ac:dyDescent="0.25">
      <c r="E2309" s="22"/>
    </row>
    <row r="2310" spans="5:5" outlineLevel="1" x14ac:dyDescent="0.25">
      <c r="E2310" s="22"/>
    </row>
    <row r="2311" spans="5:5" outlineLevel="1" x14ac:dyDescent="0.25">
      <c r="E2311" s="22"/>
    </row>
    <row r="2312" spans="5:5" outlineLevel="1" x14ac:dyDescent="0.25">
      <c r="E2312" s="22"/>
    </row>
    <row r="2313" spans="5:5" outlineLevel="1" x14ac:dyDescent="0.25">
      <c r="E2313" s="22"/>
    </row>
    <row r="2314" spans="5:5" outlineLevel="1" x14ac:dyDescent="0.25">
      <c r="E2314" s="22"/>
    </row>
    <row r="2315" spans="5:5" outlineLevel="1" x14ac:dyDescent="0.25">
      <c r="E2315" s="22"/>
    </row>
    <row r="2316" spans="5:5" outlineLevel="1" x14ac:dyDescent="0.25">
      <c r="E2316" s="22"/>
    </row>
    <row r="2317" spans="5:5" outlineLevel="1" x14ac:dyDescent="0.25">
      <c r="E2317" s="22"/>
    </row>
    <row r="2318" spans="5:5" outlineLevel="1" x14ac:dyDescent="0.25">
      <c r="E2318" s="22"/>
    </row>
    <row r="2319" spans="5:5" outlineLevel="1" x14ac:dyDescent="0.25">
      <c r="E2319" s="22"/>
    </row>
    <row r="2320" spans="5:5" outlineLevel="1" x14ac:dyDescent="0.25">
      <c r="E2320" s="22"/>
    </row>
    <row r="2321" spans="5:5" outlineLevel="1" x14ac:dyDescent="0.25">
      <c r="E2321" s="22"/>
    </row>
    <row r="2322" spans="5:5" outlineLevel="1" x14ac:dyDescent="0.25">
      <c r="E2322" s="22"/>
    </row>
    <row r="2323" spans="5:5" outlineLevel="1" x14ac:dyDescent="0.25">
      <c r="E2323" s="22"/>
    </row>
    <row r="2324" spans="5:5" outlineLevel="1" x14ac:dyDescent="0.25">
      <c r="E2324" s="22"/>
    </row>
    <row r="2325" spans="5:5" outlineLevel="1" x14ac:dyDescent="0.25">
      <c r="E2325" s="22"/>
    </row>
    <row r="2326" spans="5:5" outlineLevel="1" x14ac:dyDescent="0.25">
      <c r="E2326" s="22"/>
    </row>
    <row r="2327" spans="5:5" outlineLevel="1" x14ac:dyDescent="0.25">
      <c r="E2327" s="22"/>
    </row>
    <row r="2328" spans="5:5" outlineLevel="1" x14ac:dyDescent="0.25">
      <c r="E2328" s="22"/>
    </row>
    <row r="2329" spans="5:5" outlineLevel="1" x14ac:dyDescent="0.25">
      <c r="E2329" s="22"/>
    </row>
    <row r="2330" spans="5:5" outlineLevel="1" x14ac:dyDescent="0.25">
      <c r="E2330" s="22"/>
    </row>
    <row r="2331" spans="5:5" outlineLevel="1" x14ac:dyDescent="0.25">
      <c r="E2331" s="22"/>
    </row>
    <row r="2332" spans="5:5" outlineLevel="1" x14ac:dyDescent="0.25">
      <c r="E2332" s="22"/>
    </row>
    <row r="2333" spans="5:5" outlineLevel="1" x14ac:dyDescent="0.25">
      <c r="E2333" s="22"/>
    </row>
    <row r="2334" spans="5:5" outlineLevel="1" x14ac:dyDescent="0.25">
      <c r="E2334" s="22"/>
    </row>
    <row r="2335" spans="5:5" outlineLevel="1" x14ac:dyDescent="0.25">
      <c r="E2335" s="22"/>
    </row>
    <row r="2336" spans="5:5" outlineLevel="1" x14ac:dyDescent="0.25">
      <c r="E2336" s="22"/>
    </row>
    <row r="2337" spans="5:5" outlineLevel="1" x14ac:dyDescent="0.25">
      <c r="E2337" s="22"/>
    </row>
    <row r="2338" spans="5:5" outlineLevel="1" x14ac:dyDescent="0.25">
      <c r="E2338" s="22"/>
    </row>
    <row r="2339" spans="5:5" outlineLevel="1" x14ac:dyDescent="0.25">
      <c r="E2339" s="22"/>
    </row>
    <row r="2340" spans="5:5" outlineLevel="1" x14ac:dyDescent="0.25">
      <c r="E2340" s="22"/>
    </row>
    <row r="2341" spans="5:5" outlineLevel="1" x14ac:dyDescent="0.25">
      <c r="E2341" s="22"/>
    </row>
    <row r="2342" spans="5:5" outlineLevel="1" x14ac:dyDescent="0.25">
      <c r="E2342" s="22"/>
    </row>
    <row r="2343" spans="5:5" outlineLevel="1" x14ac:dyDescent="0.25">
      <c r="E2343" s="22"/>
    </row>
    <row r="2344" spans="5:5" outlineLevel="1" x14ac:dyDescent="0.25">
      <c r="E2344" s="22"/>
    </row>
    <row r="2345" spans="5:5" outlineLevel="1" x14ac:dyDescent="0.25">
      <c r="E2345" s="22"/>
    </row>
    <row r="2346" spans="5:5" outlineLevel="1" x14ac:dyDescent="0.25">
      <c r="E2346" s="22"/>
    </row>
    <row r="2347" spans="5:5" outlineLevel="1" x14ac:dyDescent="0.25">
      <c r="E2347" s="22"/>
    </row>
    <row r="2348" spans="5:5" outlineLevel="1" x14ac:dyDescent="0.25">
      <c r="E2348" s="22"/>
    </row>
    <row r="2349" spans="5:5" outlineLevel="1" x14ac:dyDescent="0.25">
      <c r="E2349" s="22"/>
    </row>
    <row r="2350" spans="5:5" outlineLevel="1" x14ac:dyDescent="0.25">
      <c r="E2350" s="22"/>
    </row>
    <row r="2351" spans="5:5" outlineLevel="1" x14ac:dyDescent="0.25">
      <c r="E2351" s="22"/>
    </row>
    <row r="2352" spans="5:5" outlineLevel="1" x14ac:dyDescent="0.25">
      <c r="E2352" s="22"/>
    </row>
    <row r="2353" spans="5:5" outlineLevel="1" x14ac:dyDescent="0.25">
      <c r="E2353" s="22"/>
    </row>
    <row r="2354" spans="5:5" outlineLevel="1" x14ac:dyDescent="0.25">
      <c r="E2354" s="22"/>
    </row>
    <row r="2355" spans="5:5" outlineLevel="1" x14ac:dyDescent="0.25">
      <c r="E2355" s="22"/>
    </row>
    <row r="2356" spans="5:5" outlineLevel="1" x14ac:dyDescent="0.25">
      <c r="E2356" s="22"/>
    </row>
    <row r="2357" spans="5:5" outlineLevel="1" x14ac:dyDescent="0.25">
      <c r="E2357" s="22"/>
    </row>
    <row r="2358" spans="5:5" outlineLevel="1" x14ac:dyDescent="0.25">
      <c r="E2358" s="22"/>
    </row>
    <row r="2359" spans="5:5" outlineLevel="1" x14ac:dyDescent="0.25">
      <c r="E2359" s="22"/>
    </row>
    <row r="2360" spans="5:5" outlineLevel="1" x14ac:dyDescent="0.25">
      <c r="E2360" s="22"/>
    </row>
    <row r="2361" spans="5:5" outlineLevel="1" x14ac:dyDescent="0.25">
      <c r="E2361" s="22"/>
    </row>
    <row r="2362" spans="5:5" outlineLevel="1" x14ac:dyDescent="0.25">
      <c r="E2362" s="22"/>
    </row>
    <row r="2363" spans="5:5" outlineLevel="1" x14ac:dyDescent="0.25">
      <c r="E2363" s="22"/>
    </row>
    <row r="2364" spans="5:5" outlineLevel="1" x14ac:dyDescent="0.25">
      <c r="E2364" s="22"/>
    </row>
    <row r="2365" spans="5:5" outlineLevel="1" x14ac:dyDescent="0.25">
      <c r="E2365" s="22"/>
    </row>
    <row r="2366" spans="5:5" outlineLevel="1" x14ac:dyDescent="0.25">
      <c r="E2366" s="22"/>
    </row>
    <row r="2367" spans="5:5" outlineLevel="1" x14ac:dyDescent="0.25">
      <c r="E2367" s="22"/>
    </row>
    <row r="2368" spans="5:5" outlineLevel="1" x14ac:dyDescent="0.25">
      <c r="E2368" s="22"/>
    </row>
    <row r="2369" spans="5:5" outlineLevel="1" x14ac:dyDescent="0.25">
      <c r="E2369" s="22"/>
    </row>
    <row r="2370" spans="5:5" outlineLevel="1" x14ac:dyDescent="0.25">
      <c r="E2370" s="22"/>
    </row>
    <row r="2371" spans="5:5" outlineLevel="1" x14ac:dyDescent="0.25">
      <c r="E2371" s="22"/>
    </row>
    <row r="2372" spans="5:5" outlineLevel="1" x14ac:dyDescent="0.25">
      <c r="E2372" s="22"/>
    </row>
    <row r="2373" spans="5:5" outlineLevel="1" x14ac:dyDescent="0.25">
      <c r="E2373" s="22"/>
    </row>
    <row r="2374" spans="5:5" outlineLevel="1" x14ac:dyDescent="0.25">
      <c r="E2374" s="22"/>
    </row>
    <row r="2375" spans="5:5" outlineLevel="1" x14ac:dyDescent="0.25">
      <c r="E2375" s="22"/>
    </row>
    <row r="2376" spans="5:5" outlineLevel="1" x14ac:dyDescent="0.25">
      <c r="E2376" s="22"/>
    </row>
    <row r="2377" spans="5:5" outlineLevel="1" x14ac:dyDescent="0.25">
      <c r="E2377" s="22"/>
    </row>
    <row r="2378" spans="5:5" outlineLevel="1" x14ac:dyDescent="0.25">
      <c r="E2378" s="22"/>
    </row>
    <row r="2379" spans="5:5" outlineLevel="1" x14ac:dyDescent="0.25">
      <c r="E2379" s="22"/>
    </row>
    <row r="2380" spans="5:5" outlineLevel="1" x14ac:dyDescent="0.25">
      <c r="E2380" s="22"/>
    </row>
    <row r="2381" spans="5:5" outlineLevel="1" x14ac:dyDescent="0.25">
      <c r="E2381" s="22"/>
    </row>
    <row r="2382" spans="5:5" outlineLevel="1" x14ac:dyDescent="0.25">
      <c r="E2382" s="22"/>
    </row>
    <row r="2383" spans="5:5" outlineLevel="1" x14ac:dyDescent="0.25">
      <c r="E2383" s="22"/>
    </row>
    <row r="2384" spans="5:5" outlineLevel="1" x14ac:dyDescent="0.25">
      <c r="E2384" s="22"/>
    </row>
    <row r="2385" spans="5:5" outlineLevel="1" x14ac:dyDescent="0.25">
      <c r="E2385" s="22"/>
    </row>
    <row r="2386" spans="5:5" outlineLevel="1" x14ac:dyDescent="0.25">
      <c r="E2386" s="22"/>
    </row>
    <row r="2387" spans="5:5" outlineLevel="1" x14ac:dyDescent="0.25">
      <c r="E2387" s="22"/>
    </row>
    <row r="2388" spans="5:5" outlineLevel="1" x14ac:dyDescent="0.25">
      <c r="E2388" s="22"/>
    </row>
    <row r="2389" spans="5:5" outlineLevel="1" x14ac:dyDescent="0.25">
      <c r="E2389" s="22"/>
    </row>
    <row r="2390" spans="5:5" outlineLevel="1" x14ac:dyDescent="0.25">
      <c r="E2390" s="22"/>
    </row>
    <row r="2391" spans="5:5" outlineLevel="1" x14ac:dyDescent="0.25">
      <c r="E2391" s="22"/>
    </row>
    <row r="2392" spans="5:5" outlineLevel="1" x14ac:dyDescent="0.25">
      <c r="E2392" s="22"/>
    </row>
    <row r="2393" spans="5:5" outlineLevel="1" x14ac:dyDescent="0.25">
      <c r="E2393" s="22"/>
    </row>
    <row r="2394" spans="5:5" outlineLevel="1" x14ac:dyDescent="0.25">
      <c r="E2394" s="22"/>
    </row>
    <row r="2395" spans="5:5" outlineLevel="1" x14ac:dyDescent="0.25">
      <c r="E2395" s="22"/>
    </row>
    <row r="2396" spans="5:5" outlineLevel="1" x14ac:dyDescent="0.25">
      <c r="E2396" s="22"/>
    </row>
    <row r="2397" spans="5:5" outlineLevel="1" x14ac:dyDescent="0.25">
      <c r="E2397" s="22"/>
    </row>
    <row r="2398" spans="5:5" outlineLevel="1" x14ac:dyDescent="0.25">
      <c r="E2398" s="22"/>
    </row>
    <row r="2399" spans="5:5" outlineLevel="1" x14ac:dyDescent="0.25">
      <c r="E2399" s="22"/>
    </row>
    <row r="2400" spans="5:5" outlineLevel="1" x14ac:dyDescent="0.25">
      <c r="E2400" s="22"/>
    </row>
    <row r="2401" spans="5:5" outlineLevel="1" x14ac:dyDescent="0.25">
      <c r="E2401" s="22"/>
    </row>
    <row r="2402" spans="5:5" outlineLevel="1" x14ac:dyDescent="0.25">
      <c r="E2402" s="22"/>
    </row>
    <row r="2403" spans="5:5" outlineLevel="1" x14ac:dyDescent="0.25">
      <c r="E2403" s="22"/>
    </row>
    <row r="2404" spans="5:5" outlineLevel="1" x14ac:dyDescent="0.25">
      <c r="E2404" s="22"/>
    </row>
    <row r="2405" spans="5:5" outlineLevel="1" x14ac:dyDescent="0.25">
      <c r="E2405" s="22"/>
    </row>
    <row r="2406" spans="5:5" outlineLevel="1" x14ac:dyDescent="0.25">
      <c r="E2406" s="22"/>
    </row>
    <row r="2407" spans="5:5" outlineLevel="1" x14ac:dyDescent="0.25">
      <c r="E2407" s="22"/>
    </row>
    <row r="2408" spans="5:5" outlineLevel="1" x14ac:dyDescent="0.25">
      <c r="E2408" s="22"/>
    </row>
    <row r="2409" spans="5:5" outlineLevel="1" x14ac:dyDescent="0.25">
      <c r="E2409" s="22"/>
    </row>
    <row r="2410" spans="5:5" outlineLevel="1" x14ac:dyDescent="0.25">
      <c r="E2410" s="22"/>
    </row>
    <row r="2411" spans="5:5" outlineLevel="1" x14ac:dyDescent="0.25">
      <c r="E2411" s="22"/>
    </row>
    <row r="2412" spans="5:5" outlineLevel="1" x14ac:dyDescent="0.25">
      <c r="E2412" s="22"/>
    </row>
    <row r="2413" spans="5:5" outlineLevel="1" x14ac:dyDescent="0.25">
      <c r="E2413" s="22"/>
    </row>
    <row r="2414" spans="5:5" outlineLevel="1" x14ac:dyDescent="0.25">
      <c r="E2414" s="22"/>
    </row>
    <row r="2415" spans="5:5" outlineLevel="1" x14ac:dyDescent="0.25">
      <c r="E2415" s="22"/>
    </row>
    <row r="2416" spans="5:5" outlineLevel="1" x14ac:dyDescent="0.25">
      <c r="E2416" s="22"/>
    </row>
    <row r="2417" spans="5:5" outlineLevel="1" x14ac:dyDescent="0.25">
      <c r="E2417" s="22"/>
    </row>
    <row r="2418" spans="5:5" outlineLevel="1" x14ac:dyDescent="0.25">
      <c r="E2418" s="22"/>
    </row>
    <row r="2419" spans="5:5" outlineLevel="1" x14ac:dyDescent="0.25">
      <c r="E2419" s="22"/>
    </row>
    <row r="2420" spans="5:5" outlineLevel="1" x14ac:dyDescent="0.25">
      <c r="E2420" s="22"/>
    </row>
    <row r="2421" spans="5:5" outlineLevel="1" x14ac:dyDescent="0.25">
      <c r="E2421" s="22"/>
    </row>
    <row r="2422" spans="5:5" outlineLevel="1" x14ac:dyDescent="0.25">
      <c r="E2422" s="22"/>
    </row>
    <row r="2423" spans="5:5" outlineLevel="1" x14ac:dyDescent="0.25">
      <c r="E2423" s="22"/>
    </row>
    <row r="2424" spans="5:5" outlineLevel="1" x14ac:dyDescent="0.25">
      <c r="E2424" s="22"/>
    </row>
    <row r="2425" spans="5:5" outlineLevel="1" x14ac:dyDescent="0.25">
      <c r="E2425" s="22"/>
    </row>
    <row r="2426" spans="5:5" outlineLevel="1" x14ac:dyDescent="0.25">
      <c r="E2426" s="22"/>
    </row>
    <row r="2427" spans="5:5" outlineLevel="1" x14ac:dyDescent="0.25">
      <c r="E2427" s="22"/>
    </row>
    <row r="2428" spans="5:5" outlineLevel="1" x14ac:dyDescent="0.25">
      <c r="E2428" s="22"/>
    </row>
    <row r="2429" spans="5:5" outlineLevel="1" x14ac:dyDescent="0.25">
      <c r="E2429" s="22"/>
    </row>
    <row r="2430" spans="5:5" outlineLevel="1" x14ac:dyDescent="0.25">
      <c r="E2430" s="22"/>
    </row>
    <row r="2431" spans="5:5" outlineLevel="1" x14ac:dyDescent="0.25">
      <c r="E2431" s="22"/>
    </row>
    <row r="2432" spans="5:5" outlineLevel="1" x14ac:dyDescent="0.25">
      <c r="E2432" s="22"/>
    </row>
    <row r="2433" spans="5:5" outlineLevel="1" x14ac:dyDescent="0.25">
      <c r="E2433" s="22"/>
    </row>
    <row r="2434" spans="5:5" outlineLevel="1" x14ac:dyDescent="0.25">
      <c r="E2434" s="22"/>
    </row>
    <row r="2435" spans="5:5" outlineLevel="1" x14ac:dyDescent="0.25">
      <c r="E2435" s="22"/>
    </row>
    <row r="2436" spans="5:5" outlineLevel="1" x14ac:dyDescent="0.25">
      <c r="E2436" s="22"/>
    </row>
    <row r="2437" spans="5:5" outlineLevel="1" x14ac:dyDescent="0.25">
      <c r="E2437" s="22"/>
    </row>
    <row r="2438" spans="5:5" outlineLevel="1" x14ac:dyDescent="0.25">
      <c r="E2438" s="22"/>
    </row>
    <row r="2439" spans="5:5" outlineLevel="1" x14ac:dyDescent="0.25">
      <c r="E2439" s="22"/>
    </row>
    <row r="2440" spans="5:5" outlineLevel="1" x14ac:dyDescent="0.25">
      <c r="E2440" s="22"/>
    </row>
    <row r="2441" spans="5:5" outlineLevel="1" x14ac:dyDescent="0.25">
      <c r="E2441" s="22"/>
    </row>
    <row r="2442" spans="5:5" outlineLevel="1" x14ac:dyDescent="0.25">
      <c r="E2442" s="22"/>
    </row>
    <row r="2443" spans="5:5" outlineLevel="1" x14ac:dyDescent="0.25">
      <c r="E2443" s="22"/>
    </row>
    <row r="2444" spans="5:5" outlineLevel="1" x14ac:dyDescent="0.25">
      <c r="E2444" s="22"/>
    </row>
    <row r="2445" spans="5:5" outlineLevel="1" x14ac:dyDescent="0.25">
      <c r="E2445" s="22"/>
    </row>
    <row r="2446" spans="5:5" outlineLevel="1" x14ac:dyDescent="0.25">
      <c r="E2446" s="22"/>
    </row>
    <row r="2447" spans="5:5" outlineLevel="1" x14ac:dyDescent="0.25">
      <c r="E2447" s="22"/>
    </row>
    <row r="2448" spans="5:5" outlineLevel="1" x14ac:dyDescent="0.25">
      <c r="E2448" s="22"/>
    </row>
    <row r="2449" spans="5:5" outlineLevel="1" x14ac:dyDescent="0.25">
      <c r="E2449" s="22"/>
    </row>
    <row r="2450" spans="5:5" outlineLevel="1" x14ac:dyDescent="0.25">
      <c r="E2450" s="22"/>
    </row>
    <row r="2451" spans="5:5" outlineLevel="1" x14ac:dyDescent="0.25">
      <c r="E2451" s="22"/>
    </row>
    <row r="2452" spans="5:5" outlineLevel="1" x14ac:dyDescent="0.25">
      <c r="E2452" s="22"/>
    </row>
    <row r="2453" spans="5:5" outlineLevel="1" x14ac:dyDescent="0.25">
      <c r="E2453" s="22"/>
    </row>
    <row r="2454" spans="5:5" outlineLevel="1" x14ac:dyDescent="0.25">
      <c r="E2454" s="22"/>
    </row>
    <row r="2455" spans="5:5" outlineLevel="1" x14ac:dyDescent="0.25">
      <c r="E2455" s="22"/>
    </row>
    <row r="2456" spans="5:5" outlineLevel="1" x14ac:dyDescent="0.25">
      <c r="E2456" s="22"/>
    </row>
    <row r="2457" spans="5:5" outlineLevel="1" x14ac:dyDescent="0.25">
      <c r="E2457" s="22"/>
    </row>
    <row r="2458" spans="5:5" outlineLevel="1" x14ac:dyDescent="0.25">
      <c r="E2458" s="22"/>
    </row>
    <row r="2459" spans="5:5" outlineLevel="1" x14ac:dyDescent="0.25">
      <c r="E2459" s="22"/>
    </row>
    <row r="2460" spans="5:5" outlineLevel="1" x14ac:dyDescent="0.25">
      <c r="E2460" s="22"/>
    </row>
    <row r="2461" spans="5:5" outlineLevel="1" x14ac:dyDescent="0.25">
      <c r="E2461" s="22"/>
    </row>
    <row r="2462" spans="5:5" outlineLevel="1" x14ac:dyDescent="0.25">
      <c r="E2462" s="22"/>
    </row>
    <row r="2463" spans="5:5" outlineLevel="1" x14ac:dyDescent="0.25">
      <c r="E2463" s="22"/>
    </row>
    <row r="2464" spans="5:5" outlineLevel="1" x14ac:dyDescent="0.25">
      <c r="E2464" s="22"/>
    </row>
    <row r="2465" spans="5:5" outlineLevel="1" x14ac:dyDescent="0.25">
      <c r="E2465" s="22"/>
    </row>
    <row r="2466" spans="5:5" outlineLevel="1" x14ac:dyDescent="0.25">
      <c r="E2466" s="22"/>
    </row>
    <row r="2467" spans="5:5" outlineLevel="1" x14ac:dyDescent="0.25">
      <c r="E2467" s="22"/>
    </row>
    <row r="2468" spans="5:5" outlineLevel="1" x14ac:dyDescent="0.25">
      <c r="E2468" s="22"/>
    </row>
    <row r="2469" spans="5:5" outlineLevel="1" x14ac:dyDescent="0.25">
      <c r="E2469" s="22"/>
    </row>
    <row r="2470" spans="5:5" outlineLevel="1" x14ac:dyDescent="0.25">
      <c r="E2470" s="22"/>
    </row>
    <row r="2471" spans="5:5" outlineLevel="1" x14ac:dyDescent="0.25">
      <c r="E2471" s="22"/>
    </row>
    <row r="2472" spans="5:5" outlineLevel="1" x14ac:dyDescent="0.25">
      <c r="E2472" s="22"/>
    </row>
    <row r="2473" spans="5:5" outlineLevel="1" x14ac:dyDescent="0.25">
      <c r="E2473" s="22"/>
    </row>
    <row r="2474" spans="5:5" outlineLevel="1" x14ac:dyDescent="0.25">
      <c r="E2474" s="22"/>
    </row>
    <row r="2475" spans="5:5" outlineLevel="1" x14ac:dyDescent="0.25">
      <c r="E2475" s="22"/>
    </row>
    <row r="2476" spans="5:5" outlineLevel="1" x14ac:dyDescent="0.25">
      <c r="E2476" s="22"/>
    </row>
    <row r="2477" spans="5:5" outlineLevel="1" x14ac:dyDescent="0.25">
      <c r="E2477" s="22"/>
    </row>
    <row r="2478" spans="5:5" outlineLevel="1" x14ac:dyDescent="0.25">
      <c r="E2478" s="22"/>
    </row>
    <row r="2479" spans="5:5" outlineLevel="1" x14ac:dyDescent="0.25">
      <c r="E2479" s="22"/>
    </row>
    <row r="2480" spans="5:5" outlineLevel="1" x14ac:dyDescent="0.25">
      <c r="E2480" s="22"/>
    </row>
    <row r="2481" spans="5:5" outlineLevel="1" x14ac:dyDescent="0.25">
      <c r="E2481" s="22"/>
    </row>
    <row r="2482" spans="5:5" outlineLevel="1" x14ac:dyDescent="0.25">
      <c r="E2482" s="22"/>
    </row>
    <row r="2483" spans="5:5" outlineLevel="1" x14ac:dyDescent="0.25">
      <c r="E2483" s="22"/>
    </row>
    <row r="2484" spans="5:5" outlineLevel="1" x14ac:dyDescent="0.25">
      <c r="E2484" s="22"/>
    </row>
    <row r="2485" spans="5:5" outlineLevel="1" x14ac:dyDescent="0.25">
      <c r="E2485" s="22"/>
    </row>
    <row r="2486" spans="5:5" outlineLevel="1" x14ac:dyDescent="0.25">
      <c r="E2486" s="22"/>
    </row>
    <row r="2487" spans="5:5" outlineLevel="1" x14ac:dyDescent="0.25">
      <c r="E2487" s="22"/>
    </row>
    <row r="2488" spans="5:5" outlineLevel="1" x14ac:dyDescent="0.25">
      <c r="E2488" s="22"/>
    </row>
    <row r="2489" spans="5:5" outlineLevel="1" x14ac:dyDescent="0.25">
      <c r="E2489" s="22"/>
    </row>
    <row r="2490" spans="5:5" outlineLevel="1" x14ac:dyDescent="0.25">
      <c r="E2490" s="22"/>
    </row>
    <row r="2491" spans="5:5" outlineLevel="1" x14ac:dyDescent="0.25">
      <c r="E2491" s="22"/>
    </row>
    <row r="2492" spans="5:5" outlineLevel="1" x14ac:dyDescent="0.25">
      <c r="E2492" s="22"/>
    </row>
    <row r="2493" spans="5:5" outlineLevel="1" x14ac:dyDescent="0.25">
      <c r="E2493" s="22"/>
    </row>
    <row r="2494" spans="5:5" outlineLevel="1" x14ac:dyDescent="0.25">
      <c r="E2494" s="22"/>
    </row>
    <row r="2495" spans="5:5" outlineLevel="1" x14ac:dyDescent="0.25">
      <c r="E2495" s="22"/>
    </row>
    <row r="2496" spans="5:5" outlineLevel="1" x14ac:dyDescent="0.25">
      <c r="E2496" s="22"/>
    </row>
    <row r="2497" spans="5:5" outlineLevel="1" x14ac:dyDescent="0.25">
      <c r="E2497" s="22"/>
    </row>
    <row r="2498" spans="5:5" outlineLevel="1" x14ac:dyDescent="0.25">
      <c r="E2498" s="22"/>
    </row>
    <row r="2499" spans="5:5" outlineLevel="1" x14ac:dyDescent="0.25">
      <c r="E2499" s="22"/>
    </row>
    <row r="2500" spans="5:5" outlineLevel="1" x14ac:dyDescent="0.25">
      <c r="E2500" s="22"/>
    </row>
    <row r="2501" spans="5:5" outlineLevel="1" x14ac:dyDescent="0.25">
      <c r="E2501" s="22"/>
    </row>
    <row r="2502" spans="5:5" outlineLevel="1" x14ac:dyDescent="0.25">
      <c r="E2502" s="22"/>
    </row>
    <row r="2503" spans="5:5" outlineLevel="1" x14ac:dyDescent="0.25">
      <c r="E2503" s="22"/>
    </row>
    <row r="2504" spans="5:5" outlineLevel="1" x14ac:dyDescent="0.25">
      <c r="E2504" s="22"/>
    </row>
    <row r="2505" spans="5:5" outlineLevel="1" x14ac:dyDescent="0.25">
      <c r="E2505" s="22"/>
    </row>
    <row r="2506" spans="5:5" outlineLevel="1" x14ac:dyDescent="0.25">
      <c r="E2506" s="22"/>
    </row>
    <row r="2507" spans="5:5" outlineLevel="1" x14ac:dyDescent="0.25">
      <c r="E2507" s="22"/>
    </row>
    <row r="2508" spans="5:5" outlineLevel="1" x14ac:dyDescent="0.25">
      <c r="E2508" s="22"/>
    </row>
    <row r="2509" spans="5:5" outlineLevel="1" x14ac:dyDescent="0.25">
      <c r="E2509" s="22"/>
    </row>
    <row r="2510" spans="5:5" outlineLevel="1" x14ac:dyDescent="0.25">
      <c r="E2510" s="22"/>
    </row>
    <row r="2511" spans="5:5" outlineLevel="1" x14ac:dyDescent="0.25">
      <c r="E2511" s="22"/>
    </row>
    <row r="2512" spans="5:5" outlineLevel="1" x14ac:dyDescent="0.25">
      <c r="E2512" s="22"/>
    </row>
    <row r="2513" spans="5:5" outlineLevel="1" x14ac:dyDescent="0.25">
      <c r="E2513" s="22"/>
    </row>
    <row r="2514" spans="5:5" outlineLevel="1" x14ac:dyDescent="0.25">
      <c r="E2514" s="22"/>
    </row>
    <row r="2515" spans="5:5" outlineLevel="1" x14ac:dyDescent="0.25">
      <c r="E2515" s="22"/>
    </row>
    <row r="2516" spans="5:5" outlineLevel="1" x14ac:dyDescent="0.25">
      <c r="E2516" s="22"/>
    </row>
    <row r="2517" spans="5:5" outlineLevel="1" x14ac:dyDescent="0.25">
      <c r="E2517" s="22"/>
    </row>
    <row r="2518" spans="5:5" outlineLevel="1" x14ac:dyDescent="0.25">
      <c r="E2518" s="22"/>
    </row>
    <row r="2519" spans="5:5" outlineLevel="1" x14ac:dyDescent="0.25">
      <c r="E2519" s="22"/>
    </row>
    <row r="2520" spans="5:5" outlineLevel="1" x14ac:dyDescent="0.25">
      <c r="E2520" s="22"/>
    </row>
    <row r="2521" spans="5:5" outlineLevel="1" x14ac:dyDescent="0.25">
      <c r="E2521" s="22"/>
    </row>
    <row r="2522" spans="5:5" outlineLevel="1" x14ac:dyDescent="0.25">
      <c r="E2522" s="22"/>
    </row>
    <row r="2523" spans="5:5" outlineLevel="1" x14ac:dyDescent="0.25">
      <c r="E2523" s="22"/>
    </row>
    <row r="2524" spans="5:5" outlineLevel="1" x14ac:dyDescent="0.25">
      <c r="E2524" s="22"/>
    </row>
    <row r="2525" spans="5:5" outlineLevel="1" x14ac:dyDescent="0.25">
      <c r="E2525" s="22"/>
    </row>
    <row r="2526" spans="5:5" outlineLevel="1" x14ac:dyDescent="0.25">
      <c r="E2526" s="22"/>
    </row>
    <row r="2527" spans="5:5" outlineLevel="1" x14ac:dyDescent="0.25">
      <c r="E2527" s="22"/>
    </row>
    <row r="2528" spans="5:5" outlineLevel="1" x14ac:dyDescent="0.25">
      <c r="E2528" s="22"/>
    </row>
    <row r="2529" spans="5:5" outlineLevel="1" x14ac:dyDescent="0.25">
      <c r="E2529" s="22"/>
    </row>
    <row r="2530" spans="5:5" outlineLevel="1" x14ac:dyDescent="0.25">
      <c r="E2530" s="22"/>
    </row>
    <row r="2531" spans="5:5" outlineLevel="1" x14ac:dyDescent="0.25">
      <c r="E2531" s="22"/>
    </row>
    <row r="2532" spans="5:5" outlineLevel="1" x14ac:dyDescent="0.25">
      <c r="E2532" s="22"/>
    </row>
    <row r="2533" spans="5:5" outlineLevel="1" x14ac:dyDescent="0.25">
      <c r="E2533" s="22"/>
    </row>
    <row r="2534" spans="5:5" outlineLevel="1" x14ac:dyDescent="0.25">
      <c r="E2534" s="22"/>
    </row>
    <row r="2535" spans="5:5" outlineLevel="1" x14ac:dyDescent="0.25">
      <c r="E2535" s="22"/>
    </row>
    <row r="2536" spans="5:5" outlineLevel="1" x14ac:dyDescent="0.25">
      <c r="E2536" s="22"/>
    </row>
    <row r="2537" spans="5:5" outlineLevel="1" x14ac:dyDescent="0.25">
      <c r="E2537" s="22"/>
    </row>
    <row r="2538" spans="5:5" outlineLevel="1" x14ac:dyDescent="0.25">
      <c r="E2538" s="22"/>
    </row>
    <row r="2539" spans="5:5" outlineLevel="1" x14ac:dyDescent="0.25">
      <c r="E2539" s="22"/>
    </row>
    <row r="2540" spans="5:5" outlineLevel="1" x14ac:dyDescent="0.25">
      <c r="E2540" s="22"/>
    </row>
    <row r="2541" spans="5:5" outlineLevel="1" x14ac:dyDescent="0.25">
      <c r="E2541" s="22"/>
    </row>
    <row r="2542" spans="5:5" outlineLevel="1" x14ac:dyDescent="0.25">
      <c r="E2542" s="22"/>
    </row>
    <row r="2543" spans="5:5" outlineLevel="1" x14ac:dyDescent="0.25">
      <c r="E2543" s="22"/>
    </row>
    <row r="2544" spans="5:5" outlineLevel="1" x14ac:dyDescent="0.25">
      <c r="E2544" s="22"/>
    </row>
    <row r="2545" spans="5:5" outlineLevel="1" x14ac:dyDescent="0.25">
      <c r="E2545" s="22"/>
    </row>
    <row r="2546" spans="5:5" outlineLevel="1" x14ac:dyDescent="0.25">
      <c r="E2546" s="22"/>
    </row>
    <row r="2547" spans="5:5" outlineLevel="1" x14ac:dyDescent="0.25">
      <c r="E2547" s="22"/>
    </row>
    <row r="2548" spans="5:5" outlineLevel="1" x14ac:dyDescent="0.25">
      <c r="E2548" s="22"/>
    </row>
    <row r="2549" spans="5:5" outlineLevel="1" x14ac:dyDescent="0.25">
      <c r="E2549" s="22"/>
    </row>
    <row r="2550" spans="5:5" outlineLevel="1" x14ac:dyDescent="0.25">
      <c r="E2550" s="22"/>
    </row>
    <row r="2551" spans="5:5" outlineLevel="1" x14ac:dyDescent="0.25">
      <c r="E2551" s="22"/>
    </row>
    <row r="2552" spans="5:5" outlineLevel="1" x14ac:dyDescent="0.25">
      <c r="E2552" s="22"/>
    </row>
    <row r="2553" spans="5:5" outlineLevel="1" x14ac:dyDescent="0.25">
      <c r="E2553" s="22"/>
    </row>
    <row r="2554" spans="5:5" outlineLevel="1" x14ac:dyDescent="0.25">
      <c r="E2554" s="22"/>
    </row>
    <row r="2555" spans="5:5" outlineLevel="1" x14ac:dyDescent="0.25">
      <c r="E2555" s="22"/>
    </row>
    <row r="2556" spans="5:5" outlineLevel="1" x14ac:dyDescent="0.25">
      <c r="E2556" s="22"/>
    </row>
    <row r="2557" spans="5:5" outlineLevel="1" x14ac:dyDescent="0.25">
      <c r="E2557" s="22"/>
    </row>
    <row r="2558" spans="5:5" outlineLevel="1" x14ac:dyDescent="0.25">
      <c r="E2558" s="22"/>
    </row>
    <row r="2559" spans="5:5" outlineLevel="1" x14ac:dyDescent="0.25">
      <c r="E2559" s="22"/>
    </row>
    <row r="2560" spans="5:5" outlineLevel="1" x14ac:dyDescent="0.25">
      <c r="E2560" s="22"/>
    </row>
    <row r="2561" spans="5:5" outlineLevel="1" x14ac:dyDescent="0.25">
      <c r="E2561" s="22"/>
    </row>
    <row r="2562" spans="5:5" outlineLevel="1" x14ac:dyDescent="0.25">
      <c r="E2562" s="22"/>
    </row>
    <row r="2563" spans="5:5" outlineLevel="1" x14ac:dyDescent="0.25">
      <c r="E2563" s="22"/>
    </row>
    <row r="2564" spans="5:5" outlineLevel="1" x14ac:dyDescent="0.25">
      <c r="E2564" s="22"/>
    </row>
    <row r="2565" spans="5:5" outlineLevel="1" x14ac:dyDescent="0.25">
      <c r="E2565" s="22"/>
    </row>
    <row r="2566" spans="5:5" outlineLevel="1" x14ac:dyDescent="0.25">
      <c r="E2566" s="22"/>
    </row>
    <row r="2567" spans="5:5" outlineLevel="1" x14ac:dyDescent="0.25">
      <c r="E2567" s="22"/>
    </row>
    <row r="2568" spans="5:5" outlineLevel="1" x14ac:dyDescent="0.25">
      <c r="E2568" s="22"/>
    </row>
    <row r="2569" spans="5:5" outlineLevel="1" x14ac:dyDescent="0.25">
      <c r="E2569" s="22"/>
    </row>
    <row r="2570" spans="5:5" outlineLevel="1" x14ac:dyDescent="0.25">
      <c r="E2570" s="22"/>
    </row>
    <row r="2571" spans="5:5" outlineLevel="1" x14ac:dyDescent="0.25">
      <c r="E2571" s="22"/>
    </row>
    <row r="2572" spans="5:5" outlineLevel="1" x14ac:dyDescent="0.25">
      <c r="E2572" s="22"/>
    </row>
    <row r="2573" spans="5:5" outlineLevel="1" x14ac:dyDescent="0.25">
      <c r="E2573" s="22"/>
    </row>
    <row r="2574" spans="5:5" outlineLevel="1" x14ac:dyDescent="0.25">
      <c r="E2574" s="22"/>
    </row>
    <row r="2575" spans="5:5" outlineLevel="1" x14ac:dyDescent="0.25">
      <c r="E2575" s="22"/>
    </row>
    <row r="2576" spans="5:5" outlineLevel="1" x14ac:dyDescent="0.25">
      <c r="E2576" s="22"/>
    </row>
    <row r="2577" spans="5:5" outlineLevel="1" x14ac:dyDescent="0.25">
      <c r="E2577" s="22"/>
    </row>
    <row r="2578" spans="5:5" outlineLevel="1" x14ac:dyDescent="0.25">
      <c r="E2578" s="22"/>
    </row>
    <row r="2579" spans="5:5" outlineLevel="1" x14ac:dyDescent="0.25">
      <c r="E2579" s="22"/>
    </row>
    <row r="2580" spans="5:5" outlineLevel="1" x14ac:dyDescent="0.25">
      <c r="E2580" s="22"/>
    </row>
    <row r="2581" spans="5:5" outlineLevel="1" x14ac:dyDescent="0.25">
      <c r="E2581" s="22"/>
    </row>
    <row r="2582" spans="5:5" outlineLevel="1" x14ac:dyDescent="0.25">
      <c r="E2582" s="22"/>
    </row>
    <row r="2583" spans="5:5" outlineLevel="1" x14ac:dyDescent="0.25">
      <c r="E2583" s="22"/>
    </row>
    <row r="2584" spans="5:5" outlineLevel="1" x14ac:dyDescent="0.25">
      <c r="E2584" s="22"/>
    </row>
    <row r="2585" spans="5:5" outlineLevel="1" x14ac:dyDescent="0.25">
      <c r="E2585" s="22"/>
    </row>
    <row r="2586" spans="5:5" outlineLevel="1" x14ac:dyDescent="0.25">
      <c r="E2586" s="22"/>
    </row>
    <row r="2587" spans="5:5" outlineLevel="1" x14ac:dyDescent="0.25">
      <c r="E2587" s="22"/>
    </row>
    <row r="2588" spans="5:5" outlineLevel="1" x14ac:dyDescent="0.25">
      <c r="E2588" s="22"/>
    </row>
    <row r="2589" spans="5:5" outlineLevel="1" x14ac:dyDescent="0.25">
      <c r="E2589" s="22"/>
    </row>
    <row r="2590" spans="5:5" outlineLevel="1" x14ac:dyDescent="0.25">
      <c r="E2590" s="22"/>
    </row>
    <row r="2591" spans="5:5" outlineLevel="1" x14ac:dyDescent="0.25">
      <c r="E2591" s="22"/>
    </row>
    <row r="2592" spans="5:5" outlineLevel="1" x14ac:dyDescent="0.25">
      <c r="E2592" s="22"/>
    </row>
    <row r="2593" spans="5:5" outlineLevel="1" x14ac:dyDescent="0.25">
      <c r="E2593" s="22"/>
    </row>
    <row r="2594" spans="5:5" outlineLevel="1" x14ac:dyDescent="0.25">
      <c r="E2594" s="22"/>
    </row>
    <row r="2595" spans="5:5" outlineLevel="1" x14ac:dyDescent="0.25">
      <c r="E2595" s="22"/>
    </row>
    <row r="2596" spans="5:5" outlineLevel="1" x14ac:dyDescent="0.25">
      <c r="E2596" s="22"/>
    </row>
    <row r="2597" spans="5:5" outlineLevel="1" x14ac:dyDescent="0.25">
      <c r="E2597" s="22"/>
    </row>
    <row r="2598" spans="5:5" outlineLevel="1" x14ac:dyDescent="0.25">
      <c r="E2598" s="22"/>
    </row>
    <row r="2599" spans="5:5" outlineLevel="1" x14ac:dyDescent="0.25">
      <c r="E2599" s="22"/>
    </row>
    <row r="2600" spans="5:5" outlineLevel="1" x14ac:dyDescent="0.25">
      <c r="E2600" s="22"/>
    </row>
    <row r="2601" spans="5:5" outlineLevel="1" x14ac:dyDescent="0.25">
      <c r="E2601" s="22"/>
    </row>
    <row r="2602" spans="5:5" outlineLevel="1" x14ac:dyDescent="0.25">
      <c r="E2602" s="22"/>
    </row>
    <row r="2603" spans="5:5" outlineLevel="1" x14ac:dyDescent="0.25">
      <c r="E2603" s="22"/>
    </row>
    <row r="2604" spans="5:5" outlineLevel="1" x14ac:dyDescent="0.25">
      <c r="E2604" s="22"/>
    </row>
    <row r="2605" spans="5:5" outlineLevel="1" x14ac:dyDescent="0.25">
      <c r="E2605" s="22"/>
    </row>
    <row r="2606" spans="5:5" outlineLevel="1" x14ac:dyDescent="0.25">
      <c r="E2606" s="22"/>
    </row>
    <row r="2607" spans="5:5" outlineLevel="1" x14ac:dyDescent="0.25">
      <c r="E2607" s="22"/>
    </row>
    <row r="2608" spans="5:5" outlineLevel="1" x14ac:dyDescent="0.25">
      <c r="E2608" s="22"/>
    </row>
    <row r="2609" spans="5:5" outlineLevel="1" x14ac:dyDescent="0.25">
      <c r="E2609" s="22"/>
    </row>
    <row r="2610" spans="5:5" outlineLevel="1" x14ac:dyDescent="0.25">
      <c r="E2610" s="22"/>
    </row>
    <row r="2611" spans="5:5" outlineLevel="1" x14ac:dyDescent="0.25">
      <c r="E2611" s="22"/>
    </row>
    <row r="2612" spans="5:5" outlineLevel="1" x14ac:dyDescent="0.25">
      <c r="E2612" s="22"/>
    </row>
    <row r="2613" spans="5:5" outlineLevel="1" x14ac:dyDescent="0.25">
      <c r="E2613" s="22"/>
    </row>
    <row r="2614" spans="5:5" outlineLevel="1" x14ac:dyDescent="0.25">
      <c r="E2614" s="22"/>
    </row>
    <row r="2615" spans="5:5" outlineLevel="1" x14ac:dyDescent="0.25">
      <c r="E2615" s="22"/>
    </row>
    <row r="2616" spans="5:5" outlineLevel="1" x14ac:dyDescent="0.25">
      <c r="E2616" s="22"/>
    </row>
    <row r="2617" spans="5:5" outlineLevel="1" x14ac:dyDescent="0.25">
      <c r="E2617" s="22"/>
    </row>
    <row r="2618" spans="5:5" outlineLevel="1" x14ac:dyDescent="0.25">
      <c r="E2618" s="22"/>
    </row>
    <row r="2619" spans="5:5" outlineLevel="1" x14ac:dyDescent="0.25">
      <c r="E2619" s="22"/>
    </row>
    <row r="2620" spans="5:5" outlineLevel="1" x14ac:dyDescent="0.25">
      <c r="E2620" s="22"/>
    </row>
    <row r="2621" spans="5:5" outlineLevel="1" x14ac:dyDescent="0.25">
      <c r="E2621" s="22"/>
    </row>
    <row r="2622" spans="5:5" outlineLevel="1" x14ac:dyDescent="0.25">
      <c r="E2622" s="22"/>
    </row>
    <row r="2623" spans="5:5" outlineLevel="1" x14ac:dyDescent="0.25">
      <c r="E2623" s="22"/>
    </row>
    <row r="2624" spans="5:5" outlineLevel="1" x14ac:dyDescent="0.25">
      <c r="E2624" s="22"/>
    </row>
    <row r="2625" spans="5:5" outlineLevel="1" x14ac:dyDescent="0.25">
      <c r="E2625" s="22"/>
    </row>
    <row r="2626" spans="5:5" outlineLevel="1" x14ac:dyDescent="0.25">
      <c r="E2626" s="22"/>
    </row>
    <row r="2627" spans="5:5" outlineLevel="1" x14ac:dyDescent="0.25">
      <c r="E2627" s="22"/>
    </row>
    <row r="2628" spans="5:5" outlineLevel="1" x14ac:dyDescent="0.25">
      <c r="E2628" s="22"/>
    </row>
    <row r="2629" spans="5:5" outlineLevel="1" x14ac:dyDescent="0.25">
      <c r="E2629" s="22"/>
    </row>
    <row r="2630" spans="5:5" outlineLevel="1" x14ac:dyDescent="0.25">
      <c r="E2630" s="22"/>
    </row>
    <row r="2631" spans="5:5" outlineLevel="1" x14ac:dyDescent="0.25">
      <c r="E2631" s="22"/>
    </row>
    <row r="2632" spans="5:5" outlineLevel="1" x14ac:dyDescent="0.25">
      <c r="E2632" s="22"/>
    </row>
    <row r="2633" spans="5:5" outlineLevel="1" x14ac:dyDescent="0.25">
      <c r="E2633" s="22"/>
    </row>
    <row r="2634" spans="5:5" outlineLevel="1" x14ac:dyDescent="0.25">
      <c r="E2634" s="22"/>
    </row>
    <row r="2635" spans="5:5" outlineLevel="1" x14ac:dyDescent="0.25">
      <c r="E2635" s="22"/>
    </row>
    <row r="2636" spans="5:5" outlineLevel="1" x14ac:dyDescent="0.25">
      <c r="E2636" s="22"/>
    </row>
    <row r="2637" spans="5:5" outlineLevel="1" x14ac:dyDescent="0.25">
      <c r="E2637" s="22"/>
    </row>
    <row r="2638" spans="5:5" outlineLevel="1" x14ac:dyDescent="0.25">
      <c r="E2638" s="22"/>
    </row>
    <row r="2639" spans="5:5" outlineLevel="1" x14ac:dyDescent="0.25">
      <c r="E2639" s="22"/>
    </row>
    <row r="2640" spans="5:5" outlineLevel="1" x14ac:dyDescent="0.25">
      <c r="E2640" s="22"/>
    </row>
    <row r="2641" spans="5:5" outlineLevel="1" x14ac:dyDescent="0.25">
      <c r="E2641" s="22"/>
    </row>
    <row r="2642" spans="5:5" outlineLevel="1" x14ac:dyDescent="0.25">
      <c r="E2642" s="22"/>
    </row>
    <row r="2643" spans="5:5" outlineLevel="1" x14ac:dyDescent="0.25">
      <c r="E2643" s="22"/>
    </row>
    <row r="2644" spans="5:5" outlineLevel="1" x14ac:dyDescent="0.25">
      <c r="E2644" s="22"/>
    </row>
    <row r="2645" spans="5:5" outlineLevel="1" x14ac:dyDescent="0.25">
      <c r="E2645" s="22"/>
    </row>
    <row r="2646" spans="5:5" outlineLevel="1" x14ac:dyDescent="0.25">
      <c r="E2646" s="22"/>
    </row>
    <row r="2647" spans="5:5" outlineLevel="1" x14ac:dyDescent="0.25">
      <c r="E2647" s="22"/>
    </row>
    <row r="2648" spans="5:5" outlineLevel="1" x14ac:dyDescent="0.25">
      <c r="E2648" s="22"/>
    </row>
    <row r="2649" spans="5:5" outlineLevel="1" x14ac:dyDescent="0.25">
      <c r="E2649" s="22"/>
    </row>
    <row r="2650" spans="5:5" outlineLevel="1" x14ac:dyDescent="0.25">
      <c r="E2650" s="22"/>
    </row>
    <row r="2651" spans="5:5" outlineLevel="1" x14ac:dyDescent="0.25">
      <c r="E2651" s="22"/>
    </row>
    <row r="2652" spans="5:5" outlineLevel="1" x14ac:dyDescent="0.25">
      <c r="E2652" s="22"/>
    </row>
    <row r="2653" spans="5:5" outlineLevel="1" x14ac:dyDescent="0.25">
      <c r="E2653" s="22"/>
    </row>
    <row r="2654" spans="5:5" outlineLevel="1" x14ac:dyDescent="0.25">
      <c r="E2654" s="22"/>
    </row>
    <row r="2655" spans="5:5" outlineLevel="1" x14ac:dyDescent="0.25">
      <c r="E2655" s="22"/>
    </row>
    <row r="2656" spans="5:5" outlineLevel="1" x14ac:dyDescent="0.25">
      <c r="E2656" s="22"/>
    </row>
    <row r="2657" spans="5:5" outlineLevel="1" x14ac:dyDescent="0.25">
      <c r="E2657" s="22"/>
    </row>
    <row r="2658" spans="5:5" outlineLevel="1" x14ac:dyDescent="0.25">
      <c r="E2658" s="22"/>
    </row>
    <row r="2659" spans="5:5" outlineLevel="1" x14ac:dyDescent="0.25">
      <c r="E2659" s="22"/>
    </row>
    <row r="2660" spans="5:5" outlineLevel="1" x14ac:dyDescent="0.25">
      <c r="E2660" s="22"/>
    </row>
    <row r="2661" spans="5:5" outlineLevel="1" x14ac:dyDescent="0.25">
      <c r="E2661" s="22"/>
    </row>
    <row r="2662" spans="5:5" outlineLevel="1" x14ac:dyDescent="0.25">
      <c r="E2662" s="22"/>
    </row>
    <row r="2663" spans="5:5" outlineLevel="1" x14ac:dyDescent="0.25">
      <c r="E2663" s="22"/>
    </row>
    <row r="2664" spans="5:5" outlineLevel="1" x14ac:dyDescent="0.25">
      <c r="E2664" s="22"/>
    </row>
    <row r="2665" spans="5:5" outlineLevel="1" x14ac:dyDescent="0.25">
      <c r="E2665" s="22"/>
    </row>
    <row r="2666" spans="5:5" outlineLevel="1" x14ac:dyDescent="0.25">
      <c r="E2666" s="22"/>
    </row>
    <row r="2667" spans="5:5" outlineLevel="1" x14ac:dyDescent="0.25">
      <c r="E2667" s="22"/>
    </row>
    <row r="2668" spans="5:5" outlineLevel="1" x14ac:dyDescent="0.25">
      <c r="E2668" s="22"/>
    </row>
    <row r="2669" spans="5:5" outlineLevel="1" x14ac:dyDescent="0.25">
      <c r="E2669" s="22"/>
    </row>
    <row r="2670" spans="5:5" outlineLevel="1" x14ac:dyDescent="0.25">
      <c r="E2670" s="22"/>
    </row>
    <row r="2671" spans="5:5" outlineLevel="1" x14ac:dyDescent="0.25">
      <c r="E2671" s="22"/>
    </row>
    <row r="2672" spans="5:5" outlineLevel="1" x14ac:dyDescent="0.25">
      <c r="E2672" s="22"/>
    </row>
    <row r="2673" spans="5:5" outlineLevel="1" x14ac:dyDescent="0.25">
      <c r="E2673" s="22"/>
    </row>
    <row r="2674" spans="5:5" outlineLevel="1" x14ac:dyDescent="0.25">
      <c r="E2674" s="22"/>
    </row>
    <row r="2675" spans="5:5" outlineLevel="1" x14ac:dyDescent="0.25">
      <c r="E2675" s="22"/>
    </row>
    <row r="2676" spans="5:5" outlineLevel="1" x14ac:dyDescent="0.25">
      <c r="E2676" s="22"/>
    </row>
    <row r="2677" spans="5:5" outlineLevel="1" x14ac:dyDescent="0.25">
      <c r="E2677" s="22"/>
    </row>
    <row r="2678" spans="5:5" outlineLevel="1" x14ac:dyDescent="0.25">
      <c r="E2678" s="22"/>
    </row>
    <row r="2679" spans="5:5" outlineLevel="1" x14ac:dyDescent="0.25">
      <c r="E2679" s="22"/>
    </row>
    <row r="2680" spans="5:5" outlineLevel="1" x14ac:dyDescent="0.25">
      <c r="E2680" s="22"/>
    </row>
    <row r="2681" spans="5:5" outlineLevel="1" x14ac:dyDescent="0.25">
      <c r="E2681" s="22"/>
    </row>
    <row r="2682" spans="5:5" outlineLevel="1" x14ac:dyDescent="0.25">
      <c r="E2682" s="22"/>
    </row>
    <row r="2683" spans="5:5" outlineLevel="1" x14ac:dyDescent="0.25">
      <c r="E2683" s="22"/>
    </row>
    <row r="2684" spans="5:5" outlineLevel="1" x14ac:dyDescent="0.25">
      <c r="E2684" s="22"/>
    </row>
    <row r="2685" spans="5:5" outlineLevel="1" x14ac:dyDescent="0.25">
      <c r="E2685" s="22"/>
    </row>
    <row r="2686" spans="5:5" outlineLevel="1" x14ac:dyDescent="0.25">
      <c r="E2686" s="22"/>
    </row>
    <row r="2687" spans="5:5" outlineLevel="1" x14ac:dyDescent="0.25">
      <c r="E2687" s="22"/>
    </row>
    <row r="2688" spans="5:5" outlineLevel="1" x14ac:dyDescent="0.25">
      <c r="E2688" s="22"/>
    </row>
    <row r="2689" spans="5:5" outlineLevel="1" x14ac:dyDescent="0.25">
      <c r="E2689" s="22"/>
    </row>
    <row r="2690" spans="5:5" outlineLevel="1" x14ac:dyDescent="0.25">
      <c r="E2690" s="22"/>
    </row>
    <row r="2691" spans="5:5" outlineLevel="1" x14ac:dyDescent="0.25">
      <c r="E2691" s="22"/>
    </row>
    <row r="2692" spans="5:5" outlineLevel="1" x14ac:dyDescent="0.25">
      <c r="E2692" s="22"/>
    </row>
    <row r="2693" spans="5:5" outlineLevel="1" x14ac:dyDescent="0.25">
      <c r="E2693" s="22"/>
    </row>
    <row r="2694" spans="5:5" outlineLevel="1" x14ac:dyDescent="0.25">
      <c r="E2694" s="22"/>
    </row>
    <row r="2695" spans="5:5" outlineLevel="1" x14ac:dyDescent="0.25">
      <c r="E2695" s="22"/>
    </row>
    <row r="2696" spans="5:5" outlineLevel="1" x14ac:dyDescent="0.25">
      <c r="E2696" s="22"/>
    </row>
    <row r="2697" spans="5:5" outlineLevel="1" x14ac:dyDescent="0.25">
      <c r="E2697" s="22"/>
    </row>
    <row r="2698" spans="5:5" outlineLevel="1" x14ac:dyDescent="0.25">
      <c r="E2698" s="22"/>
    </row>
    <row r="2699" spans="5:5" outlineLevel="1" x14ac:dyDescent="0.25">
      <c r="E2699" s="22"/>
    </row>
    <row r="2700" spans="5:5" outlineLevel="1" x14ac:dyDescent="0.25">
      <c r="E2700" s="22"/>
    </row>
    <row r="2701" spans="5:5" outlineLevel="1" x14ac:dyDescent="0.25">
      <c r="E2701" s="22"/>
    </row>
    <row r="2702" spans="5:5" outlineLevel="1" x14ac:dyDescent="0.25">
      <c r="E2702" s="22"/>
    </row>
    <row r="2703" spans="5:5" outlineLevel="1" x14ac:dyDescent="0.25">
      <c r="E2703" s="22"/>
    </row>
    <row r="2704" spans="5:5" outlineLevel="1" x14ac:dyDescent="0.25">
      <c r="E2704" s="22"/>
    </row>
    <row r="2705" spans="5:5" outlineLevel="1" x14ac:dyDescent="0.25">
      <c r="E2705" s="22"/>
    </row>
    <row r="2706" spans="5:5" outlineLevel="1" x14ac:dyDescent="0.25">
      <c r="E2706" s="22"/>
    </row>
    <row r="2707" spans="5:5" outlineLevel="1" x14ac:dyDescent="0.25">
      <c r="E2707" s="22"/>
    </row>
    <row r="2708" spans="5:5" outlineLevel="1" x14ac:dyDescent="0.25">
      <c r="E2708" s="22"/>
    </row>
    <row r="2709" spans="5:5" outlineLevel="1" x14ac:dyDescent="0.25">
      <c r="E2709" s="22"/>
    </row>
    <row r="2710" spans="5:5" outlineLevel="1" x14ac:dyDescent="0.25">
      <c r="E2710" s="22"/>
    </row>
    <row r="2711" spans="5:5" outlineLevel="1" x14ac:dyDescent="0.25">
      <c r="E2711" s="22"/>
    </row>
    <row r="2712" spans="5:5" outlineLevel="1" x14ac:dyDescent="0.25">
      <c r="E2712" s="22"/>
    </row>
    <row r="2713" spans="5:5" outlineLevel="1" x14ac:dyDescent="0.25">
      <c r="E2713" s="22"/>
    </row>
    <row r="2714" spans="5:5" outlineLevel="1" x14ac:dyDescent="0.25">
      <c r="E2714" s="22"/>
    </row>
    <row r="2715" spans="5:5" outlineLevel="1" x14ac:dyDescent="0.25">
      <c r="E2715" s="22"/>
    </row>
    <row r="2716" spans="5:5" outlineLevel="1" x14ac:dyDescent="0.25">
      <c r="E2716" s="22"/>
    </row>
    <row r="2717" spans="5:5" outlineLevel="1" x14ac:dyDescent="0.25">
      <c r="E2717" s="22"/>
    </row>
    <row r="2718" spans="5:5" outlineLevel="1" x14ac:dyDescent="0.25">
      <c r="E2718" s="22"/>
    </row>
    <row r="2719" spans="5:5" outlineLevel="1" x14ac:dyDescent="0.25">
      <c r="E2719" s="22"/>
    </row>
    <row r="2720" spans="5:5" outlineLevel="1" x14ac:dyDescent="0.25">
      <c r="E2720" s="22"/>
    </row>
    <row r="2721" spans="5:5" outlineLevel="1" x14ac:dyDescent="0.25">
      <c r="E2721" s="22"/>
    </row>
    <row r="2722" spans="5:5" outlineLevel="1" x14ac:dyDescent="0.25">
      <c r="E2722" s="22"/>
    </row>
    <row r="2723" spans="5:5" outlineLevel="1" x14ac:dyDescent="0.25">
      <c r="E2723" s="22"/>
    </row>
    <row r="2724" spans="5:5" outlineLevel="1" x14ac:dyDescent="0.25">
      <c r="E2724" s="22"/>
    </row>
    <row r="2725" spans="5:5" outlineLevel="1" x14ac:dyDescent="0.25">
      <c r="E2725" s="22"/>
    </row>
    <row r="2726" spans="5:5" outlineLevel="1" x14ac:dyDescent="0.25">
      <c r="E2726" s="22"/>
    </row>
    <row r="2727" spans="5:5" outlineLevel="1" x14ac:dyDescent="0.25">
      <c r="E2727" s="22"/>
    </row>
    <row r="2728" spans="5:5" outlineLevel="1" x14ac:dyDescent="0.25">
      <c r="E2728" s="22"/>
    </row>
    <row r="2729" spans="5:5" outlineLevel="1" x14ac:dyDescent="0.25">
      <c r="E2729" s="22"/>
    </row>
    <row r="2730" spans="5:5" outlineLevel="1" x14ac:dyDescent="0.25">
      <c r="E2730" s="22"/>
    </row>
    <row r="2731" spans="5:5" outlineLevel="1" x14ac:dyDescent="0.25">
      <c r="E2731" s="22"/>
    </row>
    <row r="2732" spans="5:5" outlineLevel="1" x14ac:dyDescent="0.25">
      <c r="E2732" s="22"/>
    </row>
    <row r="2733" spans="5:5" outlineLevel="1" x14ac:dyDescent="0.25">
      <c r="E2733" s="22"/>
    </row>
    <row r="2734" spans="5:5" outlineLevel="1" x14ac:dyDescent="0.25">
      <c r="E2734" s="22"/>
    </row>
    <row r="2735" spans="5:5" outlineLevel="1" x14ac:dyDescent="0.25">
      <c r="E2735" s="22"/>
    </row>
    <row r="2736" spans="5:5" outlineLevel="1" x14ac:dyDescent="0.25">
      <c r="E2736" s="22"/>
    </row>
    <row r="2737" spans="5:5" outlineLevel="1" x14ac:dyDescent="0.25">
      <c r="E2737" s="22"/>
    </row>
    <row r="2738" spans="5:5" outlineLevel="1" x14ac:dyDescent="0.25">
      <c r="E2738" s="22"/>
    </row>
    <row r="2739" spans="5:5" outlineLevel="1" x14ac:dyDescent="0.25">
      <c r="E2739" s="22"/>
    </row>
    <row r="2740" spans="5:5" outlineLevel="1" x14ac:dyDescent="0.25">
      <c r="E2740" s="22"/>
    </row>
    <row r="2741" spans="5:5" outlineLevel="1" x14ac:dyDescent="0.25">
      <c r="E2741" s="22"/>
    </row>
    <row r="2742" spans="5:5" outlineLevel="1" x14ac:dyDescent="0.25">
      <c r="E2742" s="22"/>
    </row>
    <row r="2743" spans="5:5" outlineLevel="1" x14ac:dyDescent="0.25">
      <c r="E2743" s="22"/>
    </row>
    <row r="2744" spans="5:5" outlineLevel="1" x14ac:dyDescent="0.25">
      <c r="E2744" s="22"/>
    </row>
    <row r="2745" spans="5:5" outlineLevel="1" x14ac:dyDescent="0.25">
      <c r="E2745" s="22"/>
    </row>
    <row r="2746" spans="5:5" outlineLevel="1" x14ac:dyDescent="0.25">
      <c r="E2746" s="22"/>
    </row>
    <row r="2747" spans="5:5" outlineLevel="1" x14ac:dyDescent="0.25">
      <c r="E2747" s="22"/>
    </row>
    <row r="2748" spans="5:5" outlineLevel="1" x14ac:dyDescent="0.25">
      <c r="E2748" s="22"/>
    </row>
    <row r="2749" spans="5:5" outlineLevel="1" x14ac:dyDescent="0.25">
      <c r="E2749" s="22"/>
    </row>
    <row r="2750" spans="5:5" outlineLevel="1" x14ac:dyDescent="0.25">
      <c r="E2750" s="22"/>
    </row>
    <row r="2751" spans="5:5" outlineLevel="1" x14ac:dyDescent="0.25">
      <c r="E2751" s="22"/>
    </row>
    <row r="2752" spans="5:5" outlineLevel="1" x14ac:dyDescent="0.25">
      <c r="E2752" s="22"/>
    </row>
    <row r="2753" spans="5:5" outlineLevel="1" x14ac:dyDescent="0.25">
      <c r="E2753" s="22"/>
    </row>
    <row r="2754" spans="5:5" outlineLevel="1" x14ac:dyDescent="0.25">
      <c r="E2754" s="22"/>
    </row>
    <row r="2755" spans="5:5" outlineLevel="1" x14ac:dyDescent="0.25">
      <c r="E2755" s="22"/>
    </row>
    <row r="2756" spans="5:5" outlineLevel="1" x14ac:dyDescent="0.25">
      <c r="E2756" s="22"/>
    </row>
    <row r="2757" spans="5:5" outlineLevel="1" x14ac:dyDescent="0.25">
      <c r="E2757" s="22"/>
    </row>
    <row r="2758" spans="5:5" outlineLevel="1" x14ac:dyDescent="0.25">
      <c r="E2758" s="22"/>
    </row>
    <row r="2759" spans="5:5" outlineLevel="1" x14ac:dyDescent="0.25">
      <c r="E2759" s="22"/>
    </row>
    <row r="2760" spans="5:5" outlineLevel="1" x14ac:dyDescent="0.25">
      <c r="E2760" s="22"/>
    </row>
    <row r="2761" spans="5:5" outlineLevel="1" x14ac:dyDescent="0.25">
      <c r="E2761" s="22"/>
    </row>
    <row r="2762" spans="5:5" outlineLevel="1" x14ac:dyDescent="0.25">
      <c r="E2762" s="22"/>
    </row>
    <row r="2763" spans="5:5" outlineLevel="1" x14ac:dyDescent="0.25">
      <c r="E2763" s="22"/>
    </row>
    <row r="2764" spans="5:5" outlineLevel="1" x14ac:dyDescent="0.25">
      <c r="E2764" s="22"/>
    </row>
    <row r="2765" spans="5:5" outlineLevel="1" x14ac:dyDescent="0.25">
      <c r="E2765" s="22"/>
    </row>
    <row r="2766" spans="5:5" outlineLevel="1" x14ac:dyDescent="0.25">
      <c r="E2766" s="22"/>
    </row>
    <row r="2767" spans="5:5" outlineLevel="1" x14ac:dyDescent="0.25">
      <c r="E2767" s="22"/>
    </row>
    <row r="2768" spans="5:5" outlineLevel="1" x14ac:dyDescent="0.25">
      <c r="E2768" s="22"/>
    </row>
    <row r="2769" spans="5:5" outlineLevel="1" x14ac:dyDescent="0.25">
      <c r="E2769" s="22"/>
    </row>
    <row r="2770" spans="5:5" outlineLevel="1" x14ac:dyDescent="0.25">
      <c r="E2770" s="22"/>
    </row>
    <row r="2771" spans="5:5" outlineLevel="1" x14ac:dyDescent="0.25">
      <c r="E2771" s="22"/>
    </row>
    <row r="2772" spans="5:5" outlineLevel="1" x14ac:dyDescent="0.25">
      <c r="E2772" s="22"/>
    </row>
    <row r="2773" spans="5:5" outlineLevel="1" x14ac:dyDescent="0.25">
      <c r="E2773" s="22"/>
    </row>
    <row r="2774" spans="5:5" outlineLevel="1" x14ac:dyDescent="0.25">
      <c r="E2774" s="22"/>
    </row>
    <row r="2775" spans="5:5" outlineLevel="1" x14ac:dyDescent="0.25">
      <c r="E2775" s="22"/>
    </row>
    <row r="2776" spans="5:5" outlineLevel="1" x14ac:dyDescent="0.25">
      <c r="E2776" s="22"/>
    </row>
    <row r="2777" spans="5:5" outlineLevel="1" x14ac:dyDescent="0.25">
      <c r="E2777" s="22"/>
    </row>
    <row r="2778" spans="5:5" outlineLevel="1" x14ac:dyDescent="0.25">
      <c r="E2778" s="22"/>
    </row>
    <row r="2779" spans="5:5" outlineLevel="1" x14ac:dyDescent="0.25">
      <c r="E2779" s="22"/>
    </row>
    <row r="2780" spans="5:5" outlineLevel="1" x14ac:dyDescent="0.25">
      <c r="E2780" s="22"/>
    </row>
    <row r="2781" spans="5:5" outlineLevel="1" x14ac:dyDescent="0.25">
      <c r="E2781" s="22"/>
    </row>
    <row r="2782" spans="5:5" outlineLevel="1" x14ac:dyDescent="0.25">
      <c r="E2782" s="22"/>
    </row>
    <row r="2783" spans="5:5" outlineLevel="1" x14ac:dyDescent="0.25">
      <c r="E2783" s="22"/>
    </row>
    <row r="2784" spans="5:5" outlineLevel="1" x14ac:dyDescent="0.25">
      <c r="E2784" s="22"/>
    </row>
    <row r="2785" spans="5:5" outlineLevel="1" x14ac:dyDescent="0.25">
      <c r="E2785" s="22"/>
    </row>
    <row r="2786" spans="5:5" outlineLevel="1" x14ac:dyDescent="0.25">
      <c r="E2786" s="22"/>
    </row>
    <row r="2787" spans="5:5" outlineLevel="1" x14ac:dyDescent="0.25">
      <c r="E2787" s="22"/>
    </row>
    <row r="2788" spans="5:5" outlineLevel="1" x14ac:dyDescent="0.25">
      <c r="E2788" s="22"/>
    </row>
    <row r="2789" spans="5:5" outlineLevel="1" x14ac:dyDescent="0.25">
      <c r="E2789" s="22"/>
    </row>
    <row r="2790" spans="5:5" outlineLevel="1" x14ac:dyDescent="0.25">
      <c r="E2790" s="22"/>
    </row>
    <row r="2791" spans="5:5" outlineLevel="1" x14ac:dyDescent="0.25">
      <c r="E2791" s="22"/>
    </row>
    <row r="2792" spans="5:5" outlineLevel="1" x14ac:dyDescent="0.25">
      <c r="E2792" s="22"/>
    </row>
    <row r="2793" spans="5:5" outlineLevel="1" x14ac:dyDescent="0.25">
      <c r="E2793" s="22"/>
    </row>
    <row r="2794" spans="5:5" outlineLevel="1" x14ac:dyDescent="0.25">
      <c r="E2794" s="22"/>
    </row>
    <row r="2795" spans="5:5" outlineLevel="1" x14ac:dyDescent="0.25">
      <c r="E2795" s="22"/>
    </row>
    <row r="2796" spans="5:5" outlineLevel="1" x14ac:dyDescent="0.25">
      <c r="E2796" s="22"/>
    </row>
    <row r="2797" spans="5:5" outlineLevel="1" x14ac:dyDescent="0.25">
      <c r="E2797" s="22"/>
    </row>
    <row r="2798" spans="5:5" outlineLevel="1" x14ac:dyDescent="0.25">
      <c r="E2798" s="22"/>
    </row>
    <row r="2799" spans="5:5" outlineLevel="1" x14ac:dyDescent="0.25">
      <c r="E2799" s="22"/>
    </row>
    <row r="2800" spans="5:5" outlineLevel="1" x14ac:dyDescent="0.25">
      <c r="E2800" s="22"/>
    </row>
    <row r="2801" spans="5:5" outlineLevel="1" x14ac:dyDescent="0.25">
      <c r="E2801" s="22"/>
    </row>
    <row r="2802" spans="5:5" outlineLevel="1" x14ac:dyDescent="0.25">
      <c r="E2802" s="22"/>
    </row>
    <row r="2803" spans="5:5" outlineLevel="1" x14ac:dyDescent="0.25">
      <c r="E2803" s="22"/>
    </row>
    <row r="2804" spans="5:5" outlineLevel="1" x14ac:dyDescent="0.25">
      <c r="E2804" s="22"/>
    </row>
    <row r="2805" spans="5:5" outlineLevel="1" x14ac:dyDescent="0.25">
      <c r="E2805" s="22"/>
    </row>
    <row r="2806" spans="5:5" outlineLevel="1" x14ac:dyDescent="0.25">
      <c r="E2806" s="22"/>
    </row>
    <row r="2807" spans="5:5" outlineLevel="1" x14ac:dyDescent="0.25">
      <c r="E2807" s="22"/>
    </row>
    <row r="2808" spans="5:5" outlineLevel="1" x14ac:dyDescent="0.25">
      <c r="E2808" s="22"/>
    </row>
    <row r="2809" spans="5:5" outlineLevel="1" x14ac:dyDescent="0.25">
      <c r="E2809" s="22"/>
    </row>
    <row r="2810" spans="5:5" outlineLevel="1" x14ac:dyDescent="0.25">
      <c r="E2810" s="22"/>
    </row>
    <row r="2811" spans="5:5" outlineLevel="1" x14ac:dyDescent="0.25">
      <c r="E2811" s="22"/>
    </row>
    <row r="2812" spans="5:5" outlineLevel="1" x14ac:dyDescent="0.25">
      <c r="E2812" s="22"/>
    </row>
    <row r="2813" spans="5:5" outlineLevel="1" x14ac:dyDescent="0.25">
      <c r="E2813" s="22"/>
    </row>
    <row r="2814" spans="5:5" outlineLevel="1" x14ac:dyDescent="0.25">
      <c r="E2814" s="22"/>
    </row>
    <row r="2815" spans="5:5" outlineLevel="1" x14ac:dyDescent="0.25">
      <c r="E2815" s="22"/>
    </row>
    <row r="2816" spans="5:5" outlineLevel="1" x14ac:dyDescent="0.25">
      <c r="E2816" s="22"/>
    </row>
    <row r="2817" spans="5:5" outlineLevel="1" x14ac:dyDescent="0.25">
      <c r="E2817" s="22"/>
    </row>
    <row r="2818" spans="5:5" outlineLevel="1" x14ac:dyDescent="0.25">
      <c r="E2818" s="22"/>
    </row>
    <row r="2819" spans="5:5" outlineLevel="1" x14ac:dyDescent="0.25">
      <c r="E2819" s="22"/>
    </row>
    <row r="2820" spans="5:5" outlineLevel="1" x14ac:dyDescent="0.25">
      <c r="E2820" s="22"/>
    </row>
    <row r="2821" spans="5:5" outlineLevel="1" x14ac:dyDescent="0.25">
      <c r="E2821" s="22"/>
    </row>
    <row r="2822" spans="5:5" outlineLevel="1" x14ac:dyDescent="0.25">
      <c r="E2822" s="22"/>
    </row>
    <row r="2823" spans="5:5" outlineLevel="1" x14ac:dyDescent="0.25">
      <c r="E2823" s="22"/>
    </row>
    <row r="2824" spans="5:5" outlineLevel="1" x14ac:dyDescent="0.25">
      <c r="E2824" s="22"/>
    </row>
    <row r="2825" spans="5:5" outlineLevel="1" x14ac:dyDescent="0.25">
      <c r="E2825" s="22"/>
    </row>
    <row r="2826" spans="5:5" outlineLevel="1" x14ac:dyDescent="0.25">
      <c r="E2826" s="22"/>
    </row>
    <row r="2827" spans="5:5" outlineLevel="1" x14ac:dyDescent="0.25">
      <c r="E2827" s="22"/>
    </row>
    <row r="2828" spans="5:5" outlineLevel="1" x14ac:dyDescent="0.25">
      <c r="E2828" s="22"/>
    </row>
    <row r="2829" spans="5:5" outlineLevel="1" x14ac:dyDescent="0.25">
      <c r="E2829" s="22"/>
    </row>
    <row r="2830" spans="5:5" outlineLevel="1" x14ac:dyDescent="0.25">
      <c r="E2830" s="22"/>
    </row>
    <row r="2831" spans="5:5" outlineLevel="1" x14ac:dyDescent="0.25">
      <c r="E2831" s="22"/>
    </row>
    <row r="2832" spans="5:5" outlineLevel="1" x14ac:dyDescent="0.25">
      <c r="E2832" s="22"/>
    </row>
    <row r="2833" spans="5:5" outlineLevel="1" x14ac:dyDescent="0.25">
      <c r="E2833" s="22"/>
    </row>
    <row r="2834" spans="5:5" outlineLevel="1" x14ac:dyDescent="0.25">
      <c r="E2834" s="22"/>
    </row>
    <row r="2835" spans="5:5" outlineLevel="1" x14ac:dyDescent="0.25">
      <c r="E2835" s="22"/>
    </row>
    <row r="2836" spans="5:5" outlineLevel="1" x14ac:dyDescent="0.25">
      <c r="E2836" s="22"/>
    </row>
    <row r="2837" spans="5:5" outlineLevel="1" x14ac:dyDescent="0.25">
      <c r="E2837" s="22"/>
    </row>
    <row r="2838" spans="5:5" outlineLevel="1" x14ac:dyDescent="0.25">
      <c r="E2838" s="22"/>
    </row>
    <row r="2839" spans="5:5" outlineLevel="1" x14ac:dyDescent="0.25">
      <c r="E2839" s="22"/>
    </row>
    <row r="2840" spans="5:5" outlineLevel="1" x14ac:dyDescent="0.25">
      <c r="E2840" s="22"/>
    </row>
    <row r="2841" spans="5:5" outlineLevel="1" x14ac:dyDescent="0.25">
      <c r="E2841" s="22"/>
    </row>
    <row r="2842" spans="5:5" outlineLevel="1" x14ac:dyDescent="0.25">
      <c r="E2842" s="22"/>
    </row>
    <row r="2843" spans="5:5" outlineLevel="1" x14ac:dyDescent="0.25">
      <c r="E2843" s="22"/>
    </row>
    <row r="2844" spans="5:5" outlineLevel="1" x14ac:dyDescent="0.25">
      <c r="E2844" s="22"/>
    </row>
    <row r="2845" spans="5:5" outlineLevel="1" x14ac:dyDescent="0.25">
      <c r="E2845" s="22"/>
    </row>
    <row r="2846" spans="5:5" outlineLevel="1" x14ac:dyDescent="0.25">
      <c r="E2846" s="22"/>
    </row>
    <row r="2847" spans="5:5" outlineLevel="1" x14ac:dyDescent="0.25">
      <c r="E2847" s="22"/>
    </row>
    <row r="2848" spans="5:5" outlineLevel="1" x14ac:dyDescent="0.25">
      <c r="E2848" s="22"/>
    </row>
    <row r="2849" spans="5:5" outlineLevel="1" x14ac:dyDescent="0.25">
      <c r="E2849" s="22"/>
    </row>
    <row r="2850" spans="5:5" outlineLevel="1" x14ac:dyDescent="0.25">
      <c r="E2850" s="22"/>
    </row>
    <row r="2851" spans="5:5" outlineLevel="1" x14ac:dyDescent="0.25">
      <c r="E2851" s="22"/>
    </row>
    <row r="2852" spans="5:5" outlineLevel="1" x14ac:dyDescent="0.25">
      <c r="E2852" s="22"/>
    </row>
    <row r="2853" spans="5:5" outlineLevel="1" x14ac:dyDescent="0.25">
      <c r="E2853" s="22"/>
    </row>
    <row r="2854" spans="5:5" outlineLevel="1" x14ac:dyDescent="0.25">
      <c r="E2854" s="22"/>
    </row>
    <row r="2855" spans="5:5" outlineLevel="1" x14ac:dyDescent="0.25">
      <c r="E2855" s="22"/>
    </row>
    <row r="2856" spans="5:5" outlineLevel="1" x14ac:dyDescent="0.25">
      <c r="E2856" s="22"/>
    </row>
    <row r="2857" spans="5:5" outlineLevel="1" x14ac:dyDescent="0.25">
      <c r="E2857" s="22"/>
    </row>
    <row r="2858" spans="5:5" outlineLevel="1" x14ac:dyDescent="0.25">
      <c r="E2858" s="22"/>
    </row>
    <row r="2859" spans="5:5" outlineLevel="1" x14ac:dyDescent="0.25">
      <c r="E2859" s="22"/>
    </row>
    <row r="2860" spans="5:5" outlineLevel="1" x14ac:dyDescent="0.25">
      <c r="E2860" s="22"/>
    </row>
    <row r="2861" spans="5:5" outlineLevel="1" x14ac:dyDescent="0.25">
      <c r="E2861" s="22"/>
    </row>
    <row r="2862" spans="5:5" outlineLevel="1" x14ac:dyDescent="0.25">
      <c r="E2862" s="22"/>
    </row>
    <row r="2863" spans="5:5" outlineLevel="1" x14ac:dyDescent="0.25">
      <c r="E2863" s="22"/>
    </row>
    <row r="2864" spans="5:5" outlineLevel="1" x14ac:dyDescent="0.25">
      <c r="E2864" s="22"/>
    </row>
    <row r="2865" spans="5:5" outlineLevel="1" x14ac:dyDescent="0.25">
      <c r="E2865" s="22"/>
    </row>
    <row r="2866" spans="5:5" outlineLevel="1" x14ac:dyDescent="0.25">
      <c r="E2866" s="22"/>
    </row>
    <row r="2867" spans="5:5" outlineLevel="1" x14ac:dyDescent="0.25">
      <c r="E2867" s="22"/>
    </row>
    <row r="2868" spans="5:5" outlineLevel="1" x14ac:dyDescent="0.25">
      <c r="E2868" s="22"/>
    </row>
    <row r="2869" spans="5:5" outlineLevel="1" x14ac:dyDescent="0.25">
      <c r="E2869" s="22"/>
    </row>
    <row r="2870" spans="5:5" outlineLevel="1" x14ac:dyDescent="0.25">
      <c r="E2870" s="22"/>
    </row>
    <row r="2871" spans="5:5" outlineLevel="1" x14ac:dyDescent="0.25">
      <c r="E2871" s="22"/>
    </row>
    <row r="2872" spans="5:5" outlineLevel="1" x14ac:dyDescent="0.25">
      <c r="E2872" s="22"/>
    </row>
    <row r="2873" spans="5:5" outlineLevel="1" x14ac:dyDescent="0.25">
      <c r="E2873" s="22"/>
    </row>
    <row r="2874" spans="5:5" outlineLevel="1" x14ac:dyDescent="0.25">
      <c r="E2874" s="22"/>
    </row>
    <row r="2875" spans="5:5" outlineLevel="1" x14ac:dyDescent="0.25">
      <c r="E2875" s="22"/>
    </row>
    <row r="2876" spans="5:5" outlineLevel="1" x14ac:dyDescent="0.25">
      <c r="E2876" s="22"/>
    </row>
    <row r="2877" spans="5:5" outlineLevel="1" x14ac:dyDescent="0.25">
      <c r="E2877" s="22"/>
    </row>
    <row r="2878" spans="5:5" outlineLevel="1" x14ac:dyDescent="0.25">
      <c r="E2878" s="22"/>
    </row>
    <row r="2879" spans="5:5" outlineLevel="1" x14ac:dyDescent="0.25">
      <c r="E2879" s="22"/>
    </row>
    <row r="2880" spans="5:5" outlineLevel="1" x14ac:dyDescent="0.25">
      <c r="E2880" s="22"/>
    </row>
    <row r="2881" spans="5:5" outlineLevel="1" x14ac:dyDescent="0.25">
      <c r="E2881" s="22"/>
    </row>
    <row r="2882" spans="5:5" outlineLevel="1" x14ac:dyDescent="0.25">
      <c r="E2882" s="22"/>
    </row>
    <row r="2883" spans="5:5" outlineLevel="1" x14ac:dyDescent="0.25">
      <c r="E2883" s="22"/>
    </row>
    <row r="2884" spans="5:5" outlineLevel="1" x14ac:dyDescent="0.25">
      <c r="E2884" s="22"/>
    </row>
    <row r="2885" spans="5:5" outlineLevel="1" x14ac:dyDescent="0.25">
      <c r="E2885" s="22"/>
    </row>
    <row r="2886" spans="5:5" outlineLevel="1" x14ac:dyDescent="0.25">
      <c r="E2886" s="22"/>
    </row>
    <row r="2887" spans="5:5" outlineLevel="1" x14ac:dyDescent="0.25">
      <c r="E2887" s="22"/>
    </row>
    <row r="2888" spans="5:5" outlineLevel="1" x14ac:dyDescent="0.25">
      <c r="E2888" s="22"/>
    </row>
    <row r="2889" spans="5:5" outlineLevel="1" x14ac:dyDescent="0.25">
      <c r="E2889" s="22"/>
    </row>
    <row r="2890" spans="5:5" outlineLevel="1" x14ac:dyDescent="0.25">
      <c r="E2890" s="22"/>
    </row>
    <row r="2891" spans="5:5" outlineLevel="1" x14ac:dyDescent="0.25">
      <c r="E2891" s="22"/>
    </row>
    <row r="2892" spans="5:5" outlineLevel="1" x14ac:dyDescent="0.25">
      <c r="E2892" s="22"/>
    </row>
    <row r="2893" spans="5:5" outlineLevel="1" x14ac:dyDescent="0.25">
      <c r="E2893" s="22"/>
    </row>
    <row r="2894" spans="5:5" outlineLevel="1" x14ac:dyDescent="0.25">
      <c r="E2894" s="22"/>
    </row>
    <row r="2895" spans="5:5" outlineLevel="1" x14ac:dyDescent="0.25">
      <c r="E2895" s="22"/>
    </row>
    <row r="2896" spans="5:5" outlineLevel="1" x14ac:dyDescent="0.25">
      <c r="E2896" s="22"/>
    </row>
    <row r="2897" spans="5:5" outlineLevel="1" x14ac:dyDescent="0.25">
      <c r="E2897" s="22"/>
    </row>
    <row r="2898" spans="5:5" outlineLevel="1" x14ac:dyDescent="0.25">
      <c r="E2898" s="22"/>
    </row>
    <row r="2899" spans="5:5" outlineLevel="1" x14ac:dyDescent="0.25">
      <c r="E2899" s="22"/>
    </row>
    <row r="2900" spans="5:5" outlineLevel="1" x14ac:dyDescent="0.25">
      <c r="E2900" s="22"/>
    </row>
    <row r="2901" spans="5:5" outlineLevel="1" x14ac:dyDescent="0.25">
      <c r="E2901" s="22"/>
    </row>
    <row r="2902" spans="5:5" outlineLevel="1" x14ac:dyDescent="0.25">
      <c r="E2902" s="22"/>
    </row>
    <row r="2903" spans="5:5" outlineLevel="1" x14ac:dyDescent="0.25">
      <c r="E2903" s="22"/>
    </row>
    <row r="2904" spans="5:5" outlineLevel="1" x14ac:dyDescent="0.25">
      <c r="E2904" s="22"/>
    </row>
    <row r="2905" spans="5:5" outlineLevel="1" x14ac:dyDescent="0.25">
      <c r="E2905" s="22"/>
    </row>
    <row r="2906" spans="5:5" outlineLevel="1" x14ac:dyDescent="0.25">
      <c r="E2906" s="22"/>
    </row>
    <row r="2907" spans="5:5" outlineLevel="1" x14ac:dyDescent="0.25">
      <c r="E2907" s="22"/>
    </row>
    <row r="2908" spans="5:5" outlineLevel="1" x14ac:dyDescent="0.25">
      <c r="E2908" s="22"/>
    </row>
    <row r="2909" spans="5:5" outlineLevel="1" x14ac:dyDescent="0.25">
      <c r="E2909" s="22"/>
    </row>
    <row r="2910" spans="5:5" outlineLevel="1" x14ac:dyDescent="0.25">
      <c r="E2910" s="22"/>
    </row>
    <row r="2911" spans="5:5" outlineLevel="1" x14ac:dyDescent="0.25">
      <c r="E2911" s="22"/>
    </row>
    <row r="2912" spans="5:5" outlineLevel="1" x14ac:dyDescent="0.25">
      <c r="E2912" s="22"/>
    </row>
    <row r="2913" spans="5:5" outlineLevel="1" x14ac:dyDescent="0.25">
      <c r="E2913" s="22"/>
    </row>
    <row r="2914" spans="5:5" outlineLevel="1" x14ac:dyDescent="0.25">
      <c r="E2914" s="22"/>
    </row>
    <row r="2915" spans="5:5" outlineLevel="1" x14ac:dyDescent="0.25">
      <c r="E2915" s="22"/>
    </row>
    <row r="2916" spans="5:5" outlineLevel="1" x14ac:dyDescent="0.25">
      <c r="E2916" s="22"/>
    </row>
    <row r="2917" spans="5:5" outlineLevel="1" x14ac:dyDescent="0.25">
      <c r="E2917" s="22"/>
    </row>
    <row r="2918" spans="5:5" outlineLevel="1" x14ac:dyDescent="0.25">
      <c r="E2918" s="22"/>
    </row>
    <row r="2919" spans="5:5" outlineLevel="1" x14ac:dyDescent="0.25">
      <c r="E2919" s="22"/>
    </row>
    <row r="2920" spans="5:5" outlineLevel="1" x14ac:dyDescent="0.25">
      <c r="E2920" s="22"/>
    </row>
    <row r="2921" spans="5:5" outlineLevel="1" x14ac:dyDescent="0.25">
      <c r="E2921" s="22"/>
    </row>
    <row r="2922" spans="5:5" outlineLevel="1" x14ac:dyDescent="0.25">
      <c r="E2922" s="22"/>
    </row>
    <row r="2923" spans="5:5" outlineLevel="1" x14ac:dyDescent="0.25">
      <c r="E2923" s="22"/>
    </row>
    <row r="2924" spans="5:5" outlineLevel="1" x14ac:dyDescent="0.25">
      <c r="E2924" s="22"/>
    </row>
    <row r="2925" spans="5:5" outlineLevel="1" x14ac:dyDescent="0.25">
      <c r="E2925" s="22"/>
    </row>
    <row r="2926" spans="5:5" outlineLevel="1" x14ac:dyDescent="0.25">
      <c r="E2926" s="22"/>
    </row>
    <row r="2927" spans="5:5" outlineLevel="1" x14ac:dyDescent="0.25">
      <c r="E2927" s="22"/>
    </row>
    <row r="2928" spans="5:5" outlineLevel="1" x14ac:dyDescent="0.25">
      <c r="E2928" s="22"/>
    </row>
    <row r="2929" spans="5:5" outlineLevel="1" x14ac:dyDescent="0.25">
      <c r="E2929" s="22"/>
    </row>
    <row r="2930" spans="5:5" outlineLevel="1" x14ac:dyDescent="0.25">
      <c r="E2930" s="22"/>
    </row>
    <row r="2931" spans="5:5" outlineLevel="1" x14ac:dyDescent="0.25">
      <c r="E2931" s="22"/>
    </row>
    <row r="2932" spans="5:5" outlineLevel="1" x14ac:dyDescent="0.25">
      <c r="E2932" s="22"/>
    </row>
    <row r="2933" spans="5:5" outlineLevel="1" x14ac:dyDescent="0.25">
      <c r="E2933" s="22"/>
    </row>
    <row r="2934" spans="5:5" outlineLevel="1" x14ac:dyDescent="0.25">
      <c r="E2934" s="22"/>
    </row>
    <row r="2935" spans="5:5" outlineLevel="1" x14ac:dyDescent="0.25">
      <c r="E2935" s="22"/>
    </row>
    <row r="2936" spans="5:5" outlineLevel="1" x14ac:dyDescent="0.25">
      <c r="E2936" s="22"/>
    </row>
    <row r="2937" spans="5:5" outlineLevel="1" x14ac:dyDescent="0.25">
      <c r="E2937" s="22"/>
    </row>
    <row r="2938" spans="5:5" outlineLevel="1" x14ac:dyDescent="0.25">
      <c r="E2938" s="22"/>
    </row>
    <row r="2939" spans="5:5" outlineLevel="1" x14ac:dyDescent="0.25">
      <c r="E2939" s="22"/>
    </row>
    <row r="2940" spans="5:5" outlineLevel="1" x14ac:dyDescent="0.25">
      <c r="E2940" s="22"/>
    </row>
    <row r="2941" spans="5:5" outlineLevel="1" x14ac:dyDescent="0.25">
      <c r="E2941" s="22"/>
    </row>
    <row r="2942" spans="5:5" outlineLevel="1" x14ac:dyDescent="0.25">
      <c r="E2942" s="22"/>
    </row>
    <row r="2943" spans="5:5" outlineLevel="1" x14ac:dyDescent="0.25">
      <c r="E2943" s="22"/>
    </row>
    <row r="2944" spans="5:5" outlineLevel="1" x14ac:dyDescent="0.25">
      <c r="E2944" s="22"/>
    </row>
    <row r="2945" spans="5:5" outlineLevel="1" x14ac:dyDescent="0.25">
      <c r="E2945" s="22"/>
    </row>
    <row r="2946" spans="5:5" outlineLevel="1" x14ac:dyDescent="0.25">
      <c r="E2946" s="22"/>
    </row>
    <row r="2947" spans="5:5" outlineLevel="1" x14ac:dyDescent="0.25">
      <c r="E2947" s="22"/>
    </row>
    <row r="2948" spans="5:5" outlineLevel="1" x14ac:dyDescent="0.25">
      <c r="E2948" s="22"/>
    </row>
    <row r="2949" spans="5:5" outlineLevel="1" x14ac:dyDescent="0.25">
      <c r="E2949" s="22"/>
    </row>
    <row r="2950" spans="5:5" outlineLevel="1" x14ac:dyDescent="0.25">
      <c r="E2950" s="22"/>
    </row>
    <row r="2951" spans="5:5" outlineLevel="1" x14ac:dyDescent="0.25">
      <c r="E2951" s="22"/>
    </row>
    <row r="2952" spans="5:5" outlineLevel="1" x14ac:dyDescent="0.25">
      <c r="E2952" s="22"/>
    </row>
    <row r="2953" spans="5:5" outlineLevel="1" x14ac:dyDescent="0.25">
      <c r="E2953" s="22"/>
    </row>
    <row r="2954" spans="5:5" outlineLevel="1" x14ac:dyDescent="0.25">
      <c r="E2954" s="22"/>
    </row>
    <row r="2955" spans="5:5" outlineLevel="1" x14ac:dyDescent="0.25">
      <c r="E2955" s="22"/>
    </row>
    <row r="2956" spans="5:5" outlineLevel="1" x14ac:dyDescent="0.25">
      <c r="E2956" s="22"/>
    </row>
    <row r="2957" spans="5:5" outlineLevel="1" x14ac:dyDescent="0.25">
      <c r="E2957" s="22"/>
    </row>
    <row r="2958" spans="5:5" outlineLevel="1" x14ac:dyDescent="0.25">
      <c r="E2958" s="22"/>
    </row>
    <row r="2959" spans="5:5" outlineLevel="1" x14ac:dyDescent="0.25">
      <c r="E2959" s="22"/>
    </row>
    <row r="2960" spans="5:5" outlineLevel="1" x14ac:dyDescent="0.25">
      <c r="E2960" s="22"/>
    </row>
    <row r="2961" spans="5:5" outlineLevel="1" x14ac:dyDescent="0.25">
      <c r="E2961" s="22"/>
    </row>
    <row r="2962" spans="5:5" outlineLevel="1" x14ac:dyDescent="0.25">
      <c r="E2962" s="22"/>
    </row>
    <row r="2963" spans="5:5" outlineLevel="1" x14ac:dyDescent="0.25">
      <c r="E2963" s="22"/>
    </row>
    <row r="2964" spans="5:5" outlineLevel="1" x14ac:dyDescent="0.25">
      <c r="E2964" s="22"/>
    </row>
    <row r="2965" spans="5:5" outlineLevel="1" x14ac:dyDescent="0.25">
      <c r="E2965" s="22"/>
    </row>
    <row r="2966" spans="5:5" outlineLevel="1" x14ac:dyDescent="0.25">
      <c r="E2966" s="22"/>
    </row>
    <row r="2967" spans="5:5" outlineLevel="1" x14ac:dyDescent="0.25">
      <c r="E2967" s="22"/>
    </row>
    <row r="2968" spans="5:5" outlineLevel="1" x14ac:dyDescent="0.25">
      <c r="E2968" s="22"/>
    </row>
    <row r="2969" spans="5:5" outlineLevel="1" x14ac:dyDescent="0.25">
      <c r="E2969" s="22"/>
    </row>
    <row r="2970" spans="5:5" outlineLevel="1" x14ac:dyDescent="0.25">
      <c r="E2970" s="22"/>
    </row>
    <row r="2971" spans="5:5" outlineLevel="1" x14ac:dyDescent="0.25">
      <c r="E2971" s="22"/>
    </row>
    <row r="2972" spans="5:5" outlineLevel="1" x14ac:dyDescent="0.25">
      <c r="E2972" s="22"/>
    </row>
    <row r="2973" spans="5:5" outlineLevel="1" x14ac:dyDescent="0.25">
      <c r="E2973" s="22"/>
    </row>
    <row r="2974" spans="5:5" outlineLevel="1" x14ac:dyDescent="0.25">
      <c r="E2974" s="22"/>
    </row>
    <row r="2975" spans="5:5" outlineLevel="1" x14ac:dyDescent="0.25">
      <c r="E2975" s="22"/>
    </row>
    <row r="2976" spans="5:5" outlineLevel="1" x14ac:dyDescent="0.25">
      <c r="E2976" s="22"/>
    </row>
    <row r="2977" spans="5:5" outlineLevel="1" x14ac:dyDescent="0.25">
      <c r="E2977" s="22"/>
    </row>
    <row r="2978" spans="5:5" outlineLevel="1" x14ac:dyDescent="0.25">
      <c r="E2978" s="22"/>
    </row>
    <row r="2979" spans="5:5" outlineLevel="1" x14ac:dyDescent="0.25">
      <c r="E2979" s="22"/>
    </row>
    <row r="2980" spans="5:5" outlineLevel="1" x14ac:dyDescent="0.25">
      <c r="E2980" s="22"/>
    </row>
    <row r="2981" spans="5:5" outlineLevel="1" x14ac:dyDescent="0.25">
      <c r="E2981" s="22"/>
    </row>
    <row r="2982" spans="5:5" outlineLevel="1" x14ac:dyDescent="0.25">
      <c r="E2982" s="22"/>
    </row>
    <row r="2983" spans="5:5" outlineLevel="1" x14ac:dyDescent="0.25">
      <c r="E2983" s="22"/>
    </row>
    <row r="2984" spans="5:5" outlineLevel="1" x14ac:dyDescent="0.25">
      <c r="E2984" s="22"/>
    </row>
    <row r="2985" spans="5:5" outlineLevel="1" x14ac:dyDescent="0.25">
      <c r="E2985" s="22"/>
    </row>
    <row r="2986" spans="5:5" outlineLevel="1" x14ac:dyDescent="0.25">
      <c r="E2986" s="22"/>
    </row>
    <row r="2987" spans="5:5" outlineLevel="1" x14ac:dyDescent="0.25">
      <c r="E2987" s="22"/>
    </row>
    <row r="2988" spans="5:5" outlineLevel="1" x14ac:dyDescent="0.25">
      <c r="E2988" s="22"/>
    </row>
    <row r="2989" spans="5:5" outlineLevel="1" x14ac:dyDescent="0.25">
      <c r="E2989" s="22"/>
    </row>
    <row r="2990" spans="5:5" outlineLevel="1" x14ac:dyDescent="0.25">
      <c r="E2990" s="22"/>
    </row>
    <row r="2991" spans="5:5" outlineLevel="1" x14ac:dyDescent="0.25">
      <c r="E2991" s="22"/>
    </row>
    <row r="2992" spans="5:5" outlineLevel="1" x14ac:dyDescent="0.25">
      <c r="E2992" s="22"/>
    </row>
    <row r="2993" spans="5:5" outlineLevel="1" x14ac:dyDescent="0.25">
      <c r="E2993" s="22"/>
    </row>
    <row r="2994" spans="5:5" outlineLevel="1" x14ac:dyDescent="0.25">
      <c r="E2994" s="22"/>
    </row>
    <row r="2995" spans="5:5" outlineLevel="1" x14ac:dyDescent="0.25">
      <c r="E2995" s="22"/>
    </row>
    <row r="2996" spans="5:5" outlineLevel="1" x14ac:dyDescent="0.25">
      <c r="E2996" s="22"/>
    </row>
    <row r="2997" spans="5:5" outlineLevel="1" x14ac:dyDescent="0.25">
      <c r="E2997" s="22"/>
    </row>
    <row r="2998" spans="5:5" outlineLevel="1" x14ac:dyDescent="0.25">
      <c r="E2998" s="22"/>
    </row>
    <row r="2999" spans="5:5" outlineLevel="1" x14ac:dyDescent="0.25">
      <c r="E2999" s="22"/>
    </row>
    <row r="3000" spans="5:5" outlineLevel="1" x14ac:dyDescent="0.25">
      <c r="E3000" s="22"/>
    </row>
    <row r="3001" spans="5:5" outlineLevel="1" x14ac:dyDescent="0.25">
      <c r="E3001" s="22"/>
    </row>
    <row r="3002" spans="5:5" outlineLevel="1" x14ac:dyDescent="0.25">
      <c r="E3002" s="22"/>
    </row>
    <row r="3003" spans="5:5" outlineLevel="1" x14ac:dyDescent="0.25">
      <c r="E3003" s="22"/>
    </row>
    <row r="3004" spans="5:5" outlineLevel="1" x14ac:dyDescent="0.25">
      <c r="E3004" s="22"/>
    </row>
    <row r="3005" spans="5:5" outlineLevel="1" x14ac:dyDescent="0.25">
      <c r="E3005" s="22"/>
    </row>
    <row r="3006" spans="5:5" outlineLevel="1" x14ac:dyDescent="0.25">
      <c r="E3006" s="22"/>
    </row>
    <row r="3007" spans="5:5" outlineLevel="1" x14ac:dyDescent="0.25">
      <c r="E3007" s="22"/>
    </row>
    <row r="3008" spans="5:5" outlineLevel="1" x14ac:dyDescent="0.25">
      <c r="E3008" s="22"/>
    </row>
    <row r="3009" spans="5:5" outlineLevel="1" x14ac:dyDescent="0.25">
      <c r="E3009" s="22"/>
    </row>
    <row r="3010" spans="5:5" outlineLevel="1" x14ac:dyDescent="0.25">
      <c r="E3010" s="22"/>
    </row>
    <row r="3011" spans="5:5" outlineLevel="1" x14ac:dyDescent="0.25">
      <c r="E3011" s="22"/>
    </row>
    <row r="3012" spans="5:5" outlineLevel="1" x14ac:dyDescent="0.25">
      <c r="E3012" s="22"/>
    </row>
    <row r="3013" spans="5:5" outlineLevel="1" x14ac:dyDescent="0.25">
      <c r="E3013" s="22"/>
    </row>
    <row r="3014" spans="5:5" outlineLevel="1" x14ac:dyDescent="0.25">
      <c r="E3014" s="22"/>
    </row>
    <row r="3015" spans="5:5" outlineLevel="1" x14ac:dyDescent="0.25">
      <c r="E3015" s="22"/>
    </row>
    <row r="3016" spans="5:5" outlineLevel="1" x14ac:dyDescent="0.25">
      <c r="E3016" s="22"/>
    </row>
    <row r="3017" spans="5:5" outlineLevel="1" x14ac:dyDescent="0.25">
      <c r="E3017" s="22"/>
    </row>
    <row r="3018" spans="5:5" outlineLevel="1" x14ac:dyDescent="0.25">
      <c r="E3018" s="22"/>
    </row>
    <row r="3019" spans="5:5" outlineLevel="1" x14ac:dyDescent="0.25">
      <c r="E3019" s="22"/>
    </row>
    <row r="3020" spans="5:5" outlineLevel="1" x14ac:dyDescent="0.25">
      <c r="E3020" s="22"/>
    </row>
    <row r="3021" spans="5:5" outlineLevel="1" x14ac:dyDescent="0.25">
      <c r="E3021" s="22"/>
    </row>
    <row r="3022" spans="5:5" outlineLevel="1" x14ac:dyDescent="0.25">
      <c r="E3022" s="22"/>
    </row>
    <row r="3023" spans="5:5" outlineLevel="1" x14ac:dyDescent="0.25">
      <c r="E3023" s="22"/>
    </row>
    <row r="3024" spans="5:5" outlineLevel="1" x14ac:dyDescent="0.25">
      <c r="E3024" s="22"/>
    </row>
    <row r="3025" spans="5:5" outlineLevel="1" x14ac:dyDescent="0.25">
      <c r="E3025" s="22"/>
    </row>
    <row r="3026" spans="5:5" outlineLevel="1" x14ac:dyDescent="0.25">
      <c r="E3026" s="22"/>
    </row>
    <row r="3027" spans="5:5" outlineLevel="1" x14ac:dyDescent="0.25">
      <c r="E3027" s="22"/>
    </row>
    <row r="3028" spans="5:5" outlineLevel="1" x14ac:dyDescent="0.25">
      <c r="E3028" s="22"/>
    </row>
    <row r="3029" spans="5:5" outlineLevel="1" x14ac:dyDescent="0.25">
      <c r="E3029" s="22"/>
    </row>
    <row r="3030" spans="5:5" outlineLevel="1" x14ac:dyDescent="0.25">
      <c r="E3030" s="22"/>
    </row>
    <row r="3031" spans="5:5" outlineLevel="1" x14ac:dyDescent="0.25">
      <c r="E3031" s="22"/>
    </row>
    <row r="3032" spans="5:5" outlineLevel="1" x14ac:dyDescent="0.25">
      <c r="E3032" s="22"/>
    </row>
    <row r="3033" spans="5:5" outlineLevel="1" x14ac:dyDescent="0.25">
      <c r="E3033" s="22"/>
    </row>
    <row r="3034" spans="5:5" outlineLevel="1" x14ac:dyDescent="0.25">
      <c r="E3034" s="22"/>
    </row>
    <row r="3035" spans="5:5" outlineLevel="1" x14ac:dyDescent="0.25">
      <c r="E3035" s="22"/>
    </row>
    <row r="3036" spans="5:5" outlineLevel="1" x14ac:dyDescent="0.25">
      <c r="E3036" s="22"/>
    </row>
    <row r="3037" spans="5:5" outlineLevel="1" x14ac:dyDescent="0.25">
      <c r="E3037" s="22"/>
    </row>
    <row r="3038" spans="5:5" outlineLevel="1" x14ac:dyDescent="0.25">
      <c r="E3038" s="22"/>
    </row>
    <row r="3039" spans="5:5" outlineLevel="1" x14ac:dyDescent="0.25">
      <c r="E3039" s="22"/>
    </row>
    <row r="3040" spans="5:5" outlineLevel="1" x14ac:dyDescent="0.25">
      <c r="E3040" s="22"/>
    </row>
    <row r="3041" spans="5:5" outlineLevel="1" x14ac:dyDescent="0.25">
      <c r="E3041" s="22"/>
    </row>
    <row r="3042" spans="5:5" outlineLevel="1" x14ac:dyDescent="0.25">
      <c r="E3042" s="22"/>
    </row>
    <row r="3043" spans="5:5" outlineLevel="1" x14ac:dyDescent="0.25">
      <c r="E3043" s="22"/>
    </row>
    <row r="3044" spans="5:5" outlineLevel="1" x14ac:dyDescent="0.25">
      <c r="E3044" s="22"/>
    </row>
    <row r="3045" spans="5:5" outlineLevel="1" x14ac:dyDescent="0.25">
      <c r="E3045" s="22"/>
    </row>
    <row r="3046" spans="5:5" outlineLevel="1" x14ac:dyDescent="0.25">
      <c r="E3046" s="22"/>
    </row>
    <row r="3047" spans="5:5" outlineLevel="1" x14ac:dyDescent="0.25">
      <c r="E3047" s="22"/>
    </row>
    <row r="3048" spans="5:5" outlineLevel="1" x14ac:dyDescent="0.25">
      <c r="E3048" s="22"/>
    </row>
    <row r="3049" spans="5:5" outlineLevel="1" x14ac:dyDescent="0.25">
      <c r="E3049" s="22"/>
    </row>
    <row r="3050" spans="5:5" outlineLevel="1" x14ac:dyDescent="0.25">
      <c r="E3050" s="22"/>
    </row>
    <row r="3051" spans="5:5" outlineLevel="1" x14ac:dyDescent="0.25">
      <c r="E3051" s="22"/>
    </row>
    <row r="3052" spans="5:5" outlineLevel="1" x14ac:dyDescent="0.25">
      <c r="E3052" s="22"/>
    </row>
    <row r="3053" spans="5:5" outlineLevel="1" x14ac:dyDescent="0.25">
      <c r="E3053" s="22"/>
    </row>
    <row r="3054" spans="5:5" outlineLevel="1" x14ac:dyDescent="0.25">
      <c r="E3054" s="22"/>
    </row>
    <row r="3055" spans="5:5" outlineLevel="1" x14ac:dyDescent="0.25">
      <c r="E3055" s="22"/>
    </row>
    <row r="3056" spans="5:5" outlineLevel="1" x14ac:dyDescent="0.25">
      <c r="E3056" s="22"/>
    </row>
    <row r="3057" spans="5:5" outlineLevel="1" x14ac:dyDescent="0.25">
      <c r="E3057" s="22"/>
    </row>
    <row r="3058" spans="5:5" outlineLevel="1" x14ac:dyDescent="0.25">
      <c r="E3058" s="22"/>
    </row>
    <row r="3059" spans="5:5" outlineLevel="1" x14ac:dyDescent="0.25">
      <c r="E3059" s="22"/>
    </row>
    <row r="3060" spans="5:5" outlineLevel="1" x14ac:dyDescent="0.25">
      <c r="E3060" s="22"/>
    </row>
    <row r="3061" spans="5:5" outlineLevel="1" x14ac:dyDescent="0.25">
      <c r="E3061" s="22"/>
    </row>
    <row r="3062" spans="5:5" outlineLevel="1" x14ac:dyDescent="0.25">
      <c r="E3062" s="22"/>
    </row>
    <row r="3063" spans="5:5" outlineLevel="1" x14ac:dyDescent="0.25">
      <c r="E3063" s="22"/>
    </row>
    <row r="3064" spans="5:5" outlineLevel="1" x14ac:dyDescent="0.25">
      <c r="E3064" s="22"/>
    </row>
    <row r="3065" spans="5:5" outlineLevel="1" x14ac:dyDescent="0.25">
      <c r="E3065" s="22"/>
    </row>
    <row r="3066" spans="5:5" outlineLevel="1" x14ac:dyDescent="0.25">
      <c r="E3066" s="22"/>
    </row>
    <row r="3067" spans="5:5" outlineLevel="1" x14ac:dyDescent="0.25">
      <c r="E3067" s="22"/>
    </row>
    <row r="3068" spans="5:5" outlineLevel="1" x14ac:dyDescent="0.25">
      <c r="E3068" s="22"/>
    </row>
    <row r="3069" spans="5:5" outlineLevel="1" x14ac:dyDescent="0.25">
      <c r="E3069" s="22"/>
    </row>
    <row r="3070" spans="5:5" outlineLevel="1" x14ac:dyDescent="0.25">
      <c r="E3070" s="22"/>
    </row>
    <row r="3071" spans="5:5" outlineLevel="1" x14ac:dyDescent="0.25">
      <c r="E3071" s="22"/>
    </row>
    <row r="3072" spans="5:5" outlineLevel="1" x14ac:dyDescent="0.25">
      <c r="E3072" s="22"/>
    </row>
    <row r="3073" spans="5:5" outlineLevel="1" x14ac:dyDescent="0.25">
      <c r="E3073" s="22"/>
    </row>
    <row r="3074" spans="5:5" outlineLevel="1" x14ac:dyDescent="0.25">
      <c r="E3074" s="22"/>
    </row>
    <row r="3075" spans="5:5" outlineLevel="1" x14ac:dyDescent="0.25">
      <c r="E3075" s="22"/>
    </row>
    <row r="3076" spans="5:5" outlineLevel="1" x14ac:dyDescent="0.25">
      <c r="E3076" s="22"/>
    </row>
    <row r="3077" spans="5:5" outlineLevel="1" x14ac:dyDescent="0.25">
      <c r="E3077" s="22"/>
    </row>
    <row r="3078" spans="5:5" outlineLevel="1" x14ac:dyDescent="0.25">
      <c r="E3078" s="22"/>
    </row>
    <row r="3079" spans="5:5" outlineLevel="1" x14ac:dyDescent="0.25">
      <c r="E3079" s="22"/>
    </row>
    <row r="3080" spans="5:5" outlineLevel="1" x14ac:dyDescent="0.25">
      <c r="E3080" s="22"/>
    </row>
    <row r="3081" spans="5:5" outlineLevel="1" x14ac:dyDescent="0.25">
      <c r="E3081" s="22"/>
    </row>
    <row r="3082" spans="5:5" outlineLevel="1" x14ac:dyDescent="0.25">
      <c r="E3082" s="22"/>
    </row>
    <row r="3083" spans="5:5" outlineLevel="1" x14ac:dyDescent="0.25">
      <c r="E3083" s="22"/>
    </row>
    <row r="3084" spans="5:5" outlineLevel="1" x14ac:dyDescent="0.25">
      <c r="E3084" s="22"/>
    </row>
    <row r="3085" spans="5:5" outlineLevel="1" x14ac:dyDescent="0.25">
      <c r="E3085" s="22"/>
    </row>
    <row r="3086" spans="5:5" outlineLevel="1" x14ac:dyDescent="0.25">
      <c r="E3086" s="22"/>
    </row>
    <row r="3087" spans="5:5" outlineLevel="1" x14ac:dyDescent="0.25">
      <c r="E3087" s="22"/>
    </row>
    <row r="3088" spans="5:5" outlineLevel="1" x14ac:dyDescent="0.25">
      <c r="E3088" s="22"/>
    </row>
    <row r="3089" spans="5:5" outlineLevel="1" x14ac:dyDescent="0.25">
      <c r="E3089" s="22"/>
    </row>
    <row r="3090" spans="5:5" outlineLevel="1" x14ac:dyDescent="0.25">
      <c r="E3090" s="22"/>
    </row>
    <row r="3091" spans="5:5" outlineLevel="1" x14ac:dyDescent="0.25">
      <c r="E3091" s="22"/>
    </row>
    <row r="3092" spans="5:5" outlineLevel="1" x14ac:dyDescent="0.25">
      <c r="E3092" s="22"/>
    </row>
    <row r="3093" spans="5:5" outlineLevel="1" x14ac:dyDescent="0.25">
      <c r="E3093" s="22"/>
    </row>
    <row r="3094" spans="5:5" outlineLevel="1" x14ac:dyDescent="0.25">
      <c r="E3094" s="22"/>
    </row>
    <row r="3095" spans="5:5" outlineLevel="1" x14ac:dyDescent="0.25">
      <c r="E3095" s="22"/>
    </row>
    <row r="3096" spans="5:5" outlineLevel="1" x14ac:dyDescent="0.25">
      <c r="E3096" s="22"/>
    </row>
    <row r="3097" spans="5:5" outlineLevel="1" x14ac:dyDescent="0.25">
      <c r="E3097" s="22"/>
    </row>
    <row r="3098" spans="5:5" outlineLevel="1" x14ac:dyDescent="0.25">
      <c r="E3098" s="22"/>
    </row>
    <row r="3099" spans="5:5" outlineLevel="1" x14ac:dyDescent="0.25">
      <c r="E3099" s="22"/>
    </row>
    <row r="3100" spans="5:5" outlineLevel="1" x14ac:dyDescent="0.25">
      <c r="E3100" s="22"/>
    </row>
    <row r="3101" spans="5:5" outlineLevel="1" x14ac:dyDescent="0.25">
      <c r="E3101" s="22"/>
    </row>
    <row r="3102" spans="5:5" outlineLevel="1" x14ac:dyDescent="0.25">
      <c r="E3102" s="22"/>
    </row>
    <row r="3103" spans="5:5" outlineLevel="1" x14ac:dyDescent="0.25">
      <c r="E3103" s="22"/>
    </row>
    <row r="3104" spans="5:5" outlineLevel="1" x14ac:dyDescent="0.25">
      <c r="E3104" s="22"/>
    </row>
    <row r="3105" spans="5:5" outlineLevel="1" x14ac:dyDescent="0.25">
      <c r="E3105" s="22"/>
    </row>
    <row r="3106" spans="5:5" outlineLevel="1" x14ac:dyDescent="0.25">
      <c r="E3106" s="22"/>
    </row>
    <row r="3107" spans="5:5" outlineLevel="1" x14ac:dyDescent="0.25">
      <c r="E3107" s="22"/>
    </row>
    <row r="3108" spans="5:5" outlineLevel="1" x14ac:dyDescent="0.25">
      <c r="E3108" s="22"/>
    </row>
    <row r="3109" spans="5:5" outlineLevel="1" x14ac:dyDescent="0.25">
      <c r="E3109" s="22"/>
    </row>
    <row r="3110" spans="5:5" outlineLevel="1" x14ac:dyDescent="0.25">
      <c r="E3110" s="22"/>
    </row>
    <row r="3111" spans="5:5" outlineLevel="1" x14ac:dyDescent="0.25">
      <c r="E3111" s="22"/>
    </row>
    <row r="3112" spans="5:5" outlineLevel="1" x14ac:dyDescent="0.25">
      <c r="E3112" s="22"/>
    </row>
    <row r="3113" spans="5:5" outlineLevel="1" x14ac:dyDescent="0.25">
      <c r="E3113" s="22"/>
    </row>
    <row r="3114" spans="5:5" outlineLevel="1" x14ac:dyDescent="0.25">
      <c r="E3114" s="22"/>
    </row>
    <row r="3115" spans="5:5" outlineLevel="1" x14ac:dyDescent="0.25">
      <c r="E3115" s="22"/>
    </row>
    <row r="3116" spans="5:5" outlineLevel="1" x14ac:dyDescent="0.25">
      <c r="E3116" s="22"/>
    </row>
    <row r="3117" spans="5:5" outlineLevel="1" x14ac:dyDescent="0.25">
      <c r="E3117" s="22"/>
    </row>
    <row r="3118" spans="5:5" outlineLevel="1" x14ac:dyDescent="0.25">
      <c r="E3118" s="22"/>
    </row>
    <row r="3119" spans="5:5" outlineLevel="1" x14ac:dyDescent="0.25">
      <c r="E3119" s="22"/>
    </row>
    <row r="3120" spans="5:5" outlineLevel="1" x14ac:dyDescent="0.25">
      <c r="E3120" s="22"/>
    </row>
    <row r="3121" spans="5:5" outlineLevel="1" x14ac:dyDescent="0.25">
      <c r="E3121" s="22"/>
    </row>
    <row r="3122" spans="5:5" outlineLevel="1" x14ac:dyDescent="0.25">
      <c r="E3122" s="22"/>
    </row>
    <row r="3123" spans="5:5" outlineLevel="1" x14ac:dyDescent="0.25">
      <c r="E3123" s="22"/>
    </row>
    <row r="3124" spans="5:5" outlineLevel="1" x14ac:dyDescent="0.25">
      <c r="E3124" s="22"/>
    </row>
    <row r="3125" spans="5:5" outlineLevel="1" x14ac:dyDescent="0.25">
      <c r="E3125" s="22"/>
    </row>
    <row r="3126" spans="5:5" outlineLevel="1" x14ac:dyDescent="0.25">
      <c r="E3126" s="22"/>
    </row>
    <row r="3127" spans="5:5" outlineLevel="1" x14ac:dyDescent="0.25">
      <c r="E3127" s="22"/>
    </row>
    <row r="3128" spans="5:5" outlineLevel="1" x14ac:dyDescent="0.25">
      <c r="E3128" s="22"/>
    </row>
    <row r="3129" spans="5:5" outlineLevel="1" x14ac:dyDescent="0.25">
      <c r="E3129" s="22"/>
    </row>
    <row r="3130" spans="5:5" outlineLevel="1" x14ac:dyDescent="0.25">
      <c r="E3130" s="22"/>
    </row>
    <row r="3131" spans="5:5" outlineLevel="1" x14ac:dyDescent="0.25">
      <c r="E3131" s="22"/>
    </row>
    <row r="3132" spans="5:5" outlineLevel="1" x14ac:dyDescent="0.25">
      <c r="E3132" s="22"/>
    </row>
    <row r="3133" spans="5:5" outlineLevel="1" x14ac:dyDescent="0.25">
      <c r="E3133" s="22"/>
    </row>
    <row r="3134" spans="5:5" outlineLevel="1" x14ac:dyDescent="0.25">
      <c r="E3134" s="22"/>
    </row>
    <row r="3135" spans="5:5" outlineLevel="1" x14ac:dyDescent="0.25">
      <c r="E3135" s="22"/>
    </row>
    <row r="3136" spans="5:5" outlineLevel="1" x14ac:dyDescent="0.25">
      <c r="E3136" s="22"/>
    </row>
    <row r="3137" spans="5:5" outlineLevel="1" x14ac:dyDescent="0.25">
      <c r="E3137" s="22"/>
    </row>
    <row r="3138" spans="5:5" outlineLevel="1" x14ac:dyDescent="0.25">
      <c r="E3138" s="22"/>
    </row>
    <row r="3139" spans="5:5" outlineLevel="1" x14ac:dyDescent="0.25">
      <c r="E3139" s="22"/>
    </row>
    <row r="3140" spans="5:5" outlineLevel="1" x14ac:dyDescent="0.25">
      <c r="E3140" s="22"/>
    </row>
    <row r="3141" spans="5:5" outlineLevel="1" x14ac:dyDescent="0.25">
      <c r="E3141" s="22"/>
    </row>
    <row r="3142" spans="5:5" outlineLevel="1" x14ac:dyDescent="0.25">
      <c r="E3142" s="22"/>
    </row>
    <row r="3143" spans="5:5" outlineLevel="1" x14ac:dyDescent="0.25">
      <c r="E3143" s="22"/>
    </row>
    <row r="3144" spans="5:5" outlineLevel="1" x14ac:dyDescent="0.25">
      <c r="E3144" s="22"/>
    </row>
    <row r="3145" spans="5:5" outlineLevel="1" x14ac:dyDescent="0.25">
      <c r="E3145" s="22"/>
    </row>
    <row r="3146" spans="5:5" outlineLevel="1" x14ac:dyDescent="0.25">
      <c r="E3146" s="22"/>
    </row>
    <row r="3147" spans="5:5" outlineLevel="1" x14ac:dyDescent="0.25">
      <c r="E3147" s="22"/>
    </row>
    <row r="3148" spans="5:5" outlineLevel="1" x14ac:dyDescent="0.25">
      <c r="E3148" s="22"/>
    </row>
    <row r="3149" spans="5:5" outlineLevel="1" x14ac:dyDescent="0.25">
      <c r="E3149" s="22"/>
    </row>
    <row r="3150" spans="5:5" outlineLevel="1" x14ac:dyDescent="0.25">
      <c r="E3150" s="22"/>
    </row>
    <row r="3151" spans="5:5" outlineLevel="1" x14ac:dyDescent="0.25">
      <c r="E3151" s="22"/>
    </row>
    <row r="3152" spans="5:5" outlineLevel="1" x14ac:dyDescent="0.25">
      <c r="E3152" s="22"/>
    </row>
    <row r="3153" spans="5:5" outlineLevel="1" x14ac:dyDescent="0.25">
      <c r="E3153" s="22"/>
    </row>
    <row r="3154" spans="5:5" outlineLevel="1" x14ac:dyDescent="0.25">
      <c r="E3154" s="22"/>
    </row>
    <row r="3155" spans="5:5" outlineLevel="1" x14ac:dyDescent="0.25">
      <c r="E3155" s="22"/>
    </row>
    <row r="3156" spans="5:5" outlineLevel="1" x14ac:dyDescent="0.25">
      <c r="E3156" s="22"/>
    </row>
    <row r="3157" spans="5:5" outlineLevel="1" x14ac:dyDescent="0.25">
      <c r="E3157" s="22"/>
    </row>
    <row r="3158" spans="5:5" outlineLevel="1" x14ac:dyDescent="0.25">
      <c r="E3158" s="22"/>
    </row>
    <row r="3159" spans="5:5" outlineLevel="1" x14ac:dyDescent="0.25">
      <c r="E3159" s="22"/>
    </row>
    <row r="3160" spans="5:5" outlineLevel="1" x14ac:dyDescent="0.25">
      <c r="E3160" s="22"/>
    </row>
    <row r="3161" spans="5:5" outlineLevel="1" x14ac:dyDescent="0.25">
      <c r="E3161" s="22"/>
    </row>
    <row r="3162" spans="5:5" outlineLevel="1" x14ac:dyDescent="0.25">
      <c r="E3162" s="22"/>
    </row>
    <row r="3163" spans="5:5" outlineLevel="1" x14ac:dyDescent="0.25">
      <c r="E3163" s="22"/>
    </row>
    <row r="3164" spans="5:5" outlineLevel="1" x14ac:dyDescent="0.25">
      <c r="E3164" s="22"/>
    </row>
    <row r="3165" spans="5:5" outlineLevel="1" x14ac:dyDescent="0.25">
      <c r="E3165" s="22"/>
    </row>
    <row r="3166" spans="5:5" outlineLevel="1" x14ac:dyDescent="0.25">
      <c r="E3166" s="22"/>
    </row>
    <row r="3167" spans="5:5" outlineLevel="1" x14ac:dyDescent="0.25">
      <c r="E3167" s="22"/>
    </row>
    <row r="3168" spans="5:5" outlineLevel="1" x14ac:dyDescent="0.25">
      <c r="E3168" s="22"/>
    </row>
    <row r="3169" spans="5:5" outlineLevel="1" x14ac:dyDescent="0.25">
      <c r="E3169" s="22"/>
    </row>
    <row r="3170" spans="5:5" outlineLevel="1" x14ac:dyDescent="0.25">
      <c r="E3170" s="22"/>
    </row>
    <row r="3171" spans="5:5" outlineLevel="1" x14ac:dyDescent="0.25">
      <c r="E3171" s="22"/>
    </row>
    <row r="3172" spans="5:5" outlineLevel="1" x14ac:dyDescent="0.25">
      <c r="E3172" s="22"/>
    </row>
    <row r="3173" spans="5:5" outlineLevel="1" x14ac:dyDescent="0.25">
      <c r="E3173" s="22"/>
    </row>
    <row r="3174" spans="5:5" outlineLevel="1" x14ac:dyDescent="0.25">
      <c r="E3174" s="22"/>
    </row>
    <row r="3175" spans="5:5" outlineLevel="1" x14ac:dyDescent="0.25">
      <c r="E3175" s="22"/>
    </row>
    <row r="3176" spans="5:5" outlineLevel="1" x14ac:dyDescent="0.25">
      <c r="E3176" s="22"/>
    </row>
    <row r="3177" spans="5:5" outlineLevel="1" x14ac:dyDescent="0.25">
      <c r="E3177" s="22"/>
    </row>
    <row r="3178" spans="5:5" outlineLevel="1" x14ac:dyDescent="0.25">
      <c r="E3178" s="22"/>
    </row>
    <row r="3179" spans="5:5" outlineLevel="1" x14ac:dyDescent="0.25">
      <c r="E3179" s="22"/>
    </row>
    <row r="3180" spans="5:5" outlineLevel="1" x14ac:dyDescent="0.25">
      <c r="E3180" s="22"/>
    </row>
    <row r="3181" spans="5:5" outlineLevel="1" x14ac:dyDescent="0.25">
      <c r="E3181" s="22"/>
    </row>
    <row r="3182" spans="5:5" outlineLevel="1" x14ac:dyDescent="0.25">
      <c r="E3182" s="22"/>
    </row>
    <row r="3183" spans="5:5" outlineLevel="1" x14ac:dyDescent="0.25">
      <c r="E3183" s="22"/>
    </row>
    <row r="3184" spans="5:5" outlineLevel="1" x14ac:dyDescent="0.25">
      <c r="E3184" s="22"/>
    </row>
    <row r="3185" spans="5:5" outlineLevel="1" x14ac:dyDescent="0.25">
      <c r="E3185" s="22"/>
    </row>
    <row r="3186" spans="5:5" outlineLevel="1" x14ac:dyDescent="0.25">
      <c r="E3186" s="22"/>
    </row>
    <row r="3187" spans="5:5" outlineLevel="1" x14ac:dyDescent="0.25">
      <c r="E3187" s="22"/>
    </row>
    <row r="3188" spans="5:5" outlineLevel="1" x14ac:dyDescent="0.25">
      <c r="E3188" s="22"/>
    </row>
    <row r="3189" spans="5:5" outlineLevel="1" x14ac:dyDescent="0.25">
      <c r="E3189" s="22"/>
    </row>
    <row r="3190" spans="5:5" outlineLevel="1" x14ac:dyDescent="0.25">
      <c r="E3190" s="22"/>
    </row>
    <row r="3191" spans="5:5" outlineLevel="1" x14ac:dyDescent="0.25">
      <c r="E3191" s="22"/>
    </row>
    <row r="3192" spans="5:5" outlineLevel="1" x14ac:dyDescent="0.25">
      <c r="E3192" s="22"/>
    </row>
    <row r="3193" spans="5:5" outlineLevel="1" x14ac:dyDescent="0.25">
      <c r="E3193" s="22"/>
    </row>
    <row r="3194" spans="5:5" outlineLevel="1" x14ac:dyDescent="0.25">
      <c r="E3194" s="22"/>
    </row>
    <row r="3195" spans="5:5" outlineLevel="1" x14ac:dyDescent="0.25">
      <c r="E3195" s="22"/>
    </row>
    <row r="3196" spans="5:5" outlineLevel="1" x14ac:dyDescent="0.25">
      <c r="E3196" s="22"/>
    </row>
    <row r="3197" spans="5:5" outlineLevel="1" x14ac:dyDescent="0.25">
      <c r="E3197" s="22"/>
    </row>
    <row r="3198" spans="5:5" outlineLevel="1" x14ac:dyDescent="0.25">
      <c r="E3198" s="22"/>
    </row>
    <row r="3199" spans="5:5" outlineLevel="1" x14ac:dyDescent="0.25">
      <c r="E3199" s="22"/>
    </row>
    <row r="3200" spans="5:5" outlineLevel="1" x14ac:dyDescent="0.25">
      <c r="E3200" s="22"/>
    </row>
    <row r="3201" spans="5:5" outlineLevel="1" x14ac:dyDescent="0.25">
      <c r="E3201" s="22"/>
    </row>
    <row r="3202" spans="5:5" outlineLevel="1" x14ac:dyDescent="0.25">
      <c r="E3202" s="22"/>
    </row>
    <row r="3203" spans="5:5" outlineLevel="1" x14ac:dyDescent="0.25">
      <c r="E3203" s="22"/>
    </row>
    <row r="3204" spans="5:5" outlineLevel="1" x14ac:dyDescent="0.25">
      <c r="E3204" s="22"/>
    </row>
    <row r="3205" spans="5:5" outlineLevel="1" x14ac:dyDescent="0.25">
      <c r="E3205" s="22"/>
    </row>
    <row r="3206" spans="5:5" outlineLevel="1" x14ac:dyDescent="0.25">
      <c r="E3206" s="22"/>
    </row>
    <row r="3207" spans="5:5" outlineLevel="1" x14ac:dyDescent="0.25">
      <c r="E3207" s="22"/>
    </row>
    <row r="3208" spans="5:5" outlineLevel="1" x14ac:dyDescent="0.25">
      <c r="E3208" s="22"/>
    </row>
    <row r="3209" spans="5:5" outlineLevel="1" x14ac:dyDescent="0.25">
      <c r="E3209" s="22"/>
    </row>
    <row r="3210" spans="5:5" outlineLevel="1" x14ac:dyDescent="0.25">
      <c r="E3210" s="22"/>
    </row>
    <row r="3211" spans="5:5" outlineLevel="1" x14ac:dyDescent="0.25">
      <c r="E3211" s="22"/>
    </row>
    <row r="3212" spans="5:5" outlineLevel="1" x14ac:dyDescent="0.25">
      <c r="E3212" s="22"/>
    </row>
    <row r="3213" spans="5:5" outlineLevel="1" x14ac:dyDescent="0.25">
      <c r="E3213" s="22"/>
    </row>
    <row r="3214" spans="5:5" outlineLevel="1" x14ac:dyDescent="0.25">
      <c r="E3214" s="22"/>
    </row>
    <row r="3215" spans="5:5" outlineLevel="1" x14ac:dyDescent="0.25">
      <c r="E3215" s="22"/>
    </row>
    <row r="3216" spans="5:5" outlineLevel="1" x14ac:dyDescent="0.25">
      <c r="E3216" s="22"/>
    </row>
    <row r="3217" spans="5:5" outlineLevel="1" x14ac:dyDescent="0.25">
      <c r="E3217" s="22"/>
    </row>
    <row r="3218" spans="5:5" outlineLevel="1" x14ac:dyDescent="0.25">
      <c r="E3218" s="22"/>
    </row>
    <row r="3219" spans="5:5" outlineLevel="1" x14ac:dyDescent="0.25">
      <c r="E3219" s="22"/>
    </row>
    <row r="3220" spans="5:5" outlineLevel="1" x14ac:dyDescent="0.25">
      <c r="E3220" s="22"/>
    </row>
    <row r="3221" spans="5:5" outlineLevel="1" x14ac:dyDescent="0.25">
      <c r="E3221" s="22"/>
    </row>
    <row r="3222" spans="5:5" outlineLevel="1" x14ac:dyDescent="0.25">
      <c r="E3222" s="22"/>
    </row>
    <row r="3223" spans="5:5" outlineLevel="1" x14ac:dyDescent="0.25">
      <c r="E3223" s="22"/>
    </row>
    <row r="3224" spans="5:5" outlineLevel="1" x14ac:dyDescent="0.25">
      <c r="E3224" s="22"/>
    </row>
    <row r="3225" spans="5:5" outlineLevel="1" x14ac:dyDescent="0.25">
      <c r="E3225" s="22"/>
    </row>
    <row r="3226" spans="5:5" outlineLevel="1" x14ac:dyDescent="0.25">
      <c r="E3226" s="22"/>
    </row>
    <row r="3227" spans="5:5" outlineLevel="1" x14ac:dyDescent="0.25">
      <c r="E3227" s="22"/>
    </row>
    <row r="3228" spans="5:5" outlineLevel="1" x14ac:dyDescent="0.25">
      <c r="E3228" s="22"/>
    </row>
    <row r="3229" spans="5:5" outlineLevel="1" x14ac:dyDescent="0.25">
      <c r="E3229" s="22"/>
    </row>
    <row r="3230" spans="5:5" outlineLevel="1" x14ac:dyDescent="0.25">
      <c r="E3230" s="22"/>
    </row>
    <row r="3231" spans="5:5" outlineLevel="1" x14ac:dyDescent="0.25">
      <c r="E3231" s="22"/>
    </row>
    <row r="3232" spans="5:5" outlineLevel="1" x14ac:dyDescent="0.25">
      <c r="E3232" s="22"/>
    </row>
    <row r="3233" spans="5:5" outlineLevel="1" x14ac:dyDescent="0.25">
      <c r="E3233" s="22"/>
    </row>
    <row r="3234" spans="5:5" outlineLevel="1" x14ac:dyDescent="0.25">
      <c r="E3234" s="22"/>
    </row>
    <row r="3235" spans="5:5" outlineLevel="1" x14ac:dyDescent="0.25">
      <c r="E3235" s="22"/>
    </row>
    <row r="3236" spans="5:5" outlineLevel="1" x14ac:dyDescent="0.25">
      <c r="E3236" s="22"/>
    </row>
    <row r="3237" spans="5:5" outlineLevel="1" x14ac:dyDescent="0.25">
      <c r="E3237" s="22"/>
    </row>
    <row r="3238" spans="5:5" outlineLevel="1" x14ac:dyDescent="0.25">
      <c r="E3238" s="22"/>
    </row>
    <row r="3239" spans="5:5" outlineLevel="1" x14ac:dyDescent="0.25">
      <c r="E3239" s="22"/>
    </row>
    <row r="3240" spans="5:5" outlineLevel="1" x14ac:dyDescent="0.25">
      <c r="E3240" s="22"/>
    </row>
    <row r="3241" spans="5:5" outlineLevel="1" x14ac:dyDescent="0.25">
      <c r="E3241" s="22"/>
    </row>
    <row r="3242" spans="5:5" outlineLevel="1" x14ac:dyDescent="0.25">
      <c r="E3242" s="22"/>
    </row>
    <row r="3243" spans="5:5" outlineLevel="1" x14ac:dyDescent="0.25">
      <c r="E3243" s="22"/>
    </row>
    <row r="3244" spans="5:5" outlineLevel="1" x14ac:dyDescent="0.25">
      <c r="E3244" s="22"/>
    </row>
    <row r="3245" spans="5:5" outlineLevel="1" x14ac:dyDescent="0.25">
      <c r="E3245" s="22"/>
    </row>
    <row r="3246" spans="5:5" outlineLevel="1" x14ac:dyDescent="0.25">
      <c r="E3246" s="22"/>
    </row>
    <row r="3247" spans="5:5" outlineLevel="1" x14ac:dyDescent="0.25">
      <c r="E3247" s="22"/>
    </row>
    <row r="3248" spans="5:5" outlineLevel="1" x14ac:dyDescent="0.25">
      <c r="E3248" s="22"/>
    </row>
    <row r="3249" spans="5:5" outlineLevel="1" x14ac:dyDescent="0.25">
      <c r="E3249" s="22"/>
    </row>
    <row r="3250" spans="5:5" outlineLevel="1" x14ac:dyDescent="0.25">
      <c r="E3250" s="22"/>
    </row>
    <row r="3251" spans="5:5" outlineLevel="1" x14ac:dyDescent="0.25">
      <c r="E3251" s="22"/>
    </row>
    <row r="3252" spans="5:5" outlineLevel="1" x14ac:dyDescent="0.25">
      <c r="E3252" s="22"/>
    </row>
    <row r="3253" spans="5:5" outlineLevel="1" x14ac:dyDescent="0.25">
      <c r="E3253" s="22"/>
    </row>
    <row r="3254" spans="5:5" outlineLevel="1" x14ac:dyDescent="0.25">
      <c r="E3254" s="22"/>
    </row>
    <row r="3255" spans="5:5" outlineLevel="1" x14ac:dyDescent="0.25">
      <c r="E3255" s="22"/>
    </row>
    <row r="3256" spans="5:5" outlineLevel="1" x14ac:dyDescent="0.25">
      <c r="E3256" s="22"/>
    </row>
    <row r="3257" spans="5:5" outlineLevel="1" x14ac:dyDescent="0.25">
      <c r="E3257" s="22"/>
    </row>
    <row r="3258" spans="5:5" outlineLevel="1" x14ac:dyDescent="0.25">
      <c r="E3258" s="22"/>
    </row>
    <row r="3259" spans="5:5" outlineLevel="1" x14ac:dyDescent="0.25">
      <c r="E3259" s="22"/>
    </row>
    <row r="3260" spans="5:5" outlineLevel="1" x14ac:dyDescent="0.25">
      <c r="E3260" s="22"/>
    </row>
    <row r="3261" spans="5:5" outlineLevel="1" x14ac:dyDescent="0.25">
      <c r="E3261" s="22"/>
    </row>
    <row r="3262" spans="5:5" outlineLevel="1" x14ac:dyDescent="0.25">
      <c r="E3262" s="22"/>
    </row>
    <row r="3263" spans="5:5" outlineLevel="1" x14ac:dyDescent="0.25">
      <c r="E3263" s="22"/>
    </row>
    <row r="3264" spans="5:5" outlineLevel="1" x14ac:dyDescent="0.25">
      <c r="E3264" s="22"/>
    </row>
    <row r="3265" spans="5:5" outlineLevel="1" x14ac:dyDescent="0.25">
      <c r="E3265" s="22"/>
    </row>
    <row r="3266" spans="5:5" outlineLevel="1" x14ac:dyDescent="0.25">
      <c r="E3266" s="22"/>
    </row>
    <row r="3267" spans="5:5" outlineLevel="1" x14ac:dyDescent="0.25">
      <c r="E3267" s="22"/>
    </row>
    <row r="3268" spans="5:5" outlineLevel="1" x14ac:dyDescent="0.25">
      <c r="E3268" s="22"/>
    </row>
    <row r="3269" spans="5:5" outlineLevel="1" x14ac:dyDescent="0.25">
      <c r="E3269" s="22"/>
    </row>
    <row r="3270" spans="5:5" outlineLevel="1" x14ac:dyDescent="0.25">
      <c r="E3270" s="22"/>
    </row>
    <row r="3271" spans="5:5" outlineLevel="1" x14ac:dyDescent="0.25">
      <c r="E3271" s="22"/>
    </row>
    <row r="3272" spans="5:5" outlineLevel="1" x14ac:dyDescent="0.25">
      <c r="E3272" s="22"/>
    </row>
    <row r="3273" spans="5:5" outlineLevel="1" x14ac:dyDescent="0.25">
      <c r="E3273" s="22"/>
    </row>
    <row r="3274" spans="5:5" outlineLevel="1" x14ac:dyDescent="0.25">
      <c r="E3274" s="22"/>
    </row>
    <row r="3275" spans="5:5" outlineLevel="1" x14ac:dyDescent="0.25">
      <c r="E3275" s="22"/>
    </row>
    <row r="3276" spans="5:5" outlineLevel="1" x14ac:dyDescent="0.25">
      <c r="E3276" s="22"/>
    </row>
    <row r="3277" spans="5:5" outlineLevel="1" x14ac:dyDescent="0.25">
      <c r="E3277" s="22"/>
    </row>
    <row r="3278" spans="5:5" outlineLevel="1" x14ac:dyDescent="0.25">
      <c r="E3278" s="22"/>
    </row>
    <row r="3279" spans="5:5" outlineLevel="1" x14ac:dyDescent="0.25">
      <c r="E3279" s="22"/>
    </row>
    <row r="3280" spans="5:5" outlineLevel="1" x14ac:dyDescent="0.25">
      <c r="E3280" s="22"/>
    </row>
    <row r="3281" spans="5:5" outlineLevel="1" x14ac:dyDescent="0.25">
      <c r="E3281" s="22"/>
    </row>
    <row r="3282" spans="5:5" outlineLevel="1" x14ac:dyDescent="0.25">
      <c r="E3282" s="22"/>
    </row>
    <row r="3283" spans="5:5" outlineLevel="1" x14ac:dyDescent="0.25">
      <c r="E3283" s="22"/>
    </row>
    <row r="3284" spans="5:5" outlineLevel="1" x14ac:dyDescent="0.25">
      <c r="E3284" s="22"/>
    </row>
    <row r="3285" spans="5:5" outlineLevel="1" x14ac:dyDescent="0.25">
      <c r="E3285" s="22"/>
    </row>
    <row r="3286" spans="5:5" outlineLevel="1" x14ac:dyDescent="0.25">
      <c r="E3286" s="22"/>
    </row>
    <row r="3287" spans="5:5" outlineLevel="1" x14ac:dyDescent="0.25">
      <c r="E3287" s="22"/>
    </row>
    <row r="3288" spans="5:5" outlineLevel="1" x14ac:dyDescent="0.25">
      <c r="E3288" s="22"/>
    </row>
    <row r="3289" spans="5:5" outlineLevel="1" x14ac:dyDescent="0.25">
      <c r="E3289" s="22"/>
    </row>
    <row r="3290" spans="5:5" outlineLevel="1" x14ac:dyDescent="0.25">
      <c r="E3290" s="22"/>
    </row>
    <row r="3291" spans="5:5" outlineLevel="1" x14ac:dyDescent="0.25">
      <c r="E3291" s="22"/>
    </row>
    <row r="3292" spans="5:5" outlineLevel="1" x14ac:dyDescent="0.25">
      <c r="E3292" s="22"/>
    </row>
    <row r="3293" spans="5:5" outlineLevel="1" x14ac:dyDescent="0.25">
      <c r="E3293" s="22"/>
    </row>
    <row r="3294" spans="5:5" outlineLevel="1" x14ac:dyDescent="0.25">
      <c r="E3294" s="22"/>
    </row>
    <row r="3295" spans="5:5" outlineLevel="1" x14ac:dyDescent="0.25">
      <c r="E3295" s="22"/>
    </row>
    <row r="3296" spans="5:5" outlineLevel="1" x14ac:dyDescent="0.25">
      <c r="E3296" s="22"/>
    </row>
    <row r="3297" spans="5:5" outlineLevel="1" x14ac:dyDescent="0.25">
      <c r="E3297" s="22"/>
    </row>
    <row r="3298" spans="5:5" outlineLevel="1" x14ac:dyDescent="0.25">
      <c r="E3298" s="22"/>
    </row>
    <row r="3299" spans="5:5" outlineLevel="1" x14ac:dyDescent="0.25">
      <c r="E3299" s="22"/>
    </row>
    <row r="3300" spans="5:5" outlineLevel="1" x14ac:dyDescent="0.25">
      <c r="E3300" s="22"/>
    </row>
    <row r="3301" spans="5:5" outlineLevel="1" x14ac:dyDescent="0.25">
      <c r="E3301" s="22"/>
    </row>
    <row r="3302" spans="5:5" outlineLevel="1" x14ac:dyDescent="0.25">
      <c r="E3302" s="22"/>
    </row>
    <row r="3303" spans="5:5" outlineLevel="1" x14ac:dyDescent="0.25">
      <c r="E3303" s="22"/>
    </row>
    <row r="3304" spans="5:5" outlineLevel="1" x14ac:dyDescent="0.25">
      <c r="E3304" s="22"/>
    </row>
    <row r="3305" spans="5:5" outlineLevel="1" x14ac:dyDescent="0.25">
      <c r="E3305" s="22"/>
    </row>
    <row r="3306" spans="5:5" outlineLevel="1" x14ac:dyDescent="0.25">
      <c r="E3306" s="22"/>
    </row>
    <row r="3307" spans="5:5" outlineLevel="1" x14ac:dyDescent="0.25">
      <c r="E3307" s="22"/>
    </row>
    <row r="3308" spans="5:5" outlineLevel="1" x14ac:dyDescent="0.25">
      <c r="E3308" s="22"/>
    </row>
    <row r="3309" spans="5:5" outlineLevel="1" x14ac:dyDescent="0.25">
      <c r="E3309" s="22"/>
    </row>
    <row r="3310" spans="5:5" outlineLevel="1" x14ac:dyDescent="0.25">
      <c r="E3310" s="22"/>
    </row>
    <row r="3311" spans="5:5" outlineLevel="1" x14ac:dyDescent="0.25">
      <c r="E3311" s="22"/>
    </row>
    <row r="3312" spans="5:5" outlineLevel="1" x14ac:dyDescent="0.25">
      <c r="E3312" s="22"/>
    </row>
    <row r="3313" spans="5:5" outlineLevel="1" x14ac:dyDescent="0.25">
      <c r="E3313" s="22"/>
    </row>
    <row r="3314" spans="5:5" outlineLevel="1" x14ac:dyDescent="0.25">
      <c r="E3314" s="22"/>
    </row>
    <row r="3315" spans="5:5" outlineLevel="1" x14ac:dyDescent="0.25">
      <c r="E3315" s="22"/>
    </row>
    <row r="3316" spans="5:5" outlineLevel="1" x14ac:dyDescent="0.25">
      <c r="E3316" s="22"/>
    </row>
    <row r="3317" spans="5:5" outlineLevel="1" x14ac:dyDescent="0.25">
      <c r="E3317" s="22"/>
    </row>
    <row r="3318" spans="5:5" outlineLevel="1" x14ac:dyDescent="0.25">
      <c r="E3318" s="22"/>
    </row>
    <row r="3319" spans="5:5" outlineLevel="1" x14ac:dyDescent="0.25">
      <c r="E3319" s="22"/>
    </row>
    <row r="3320" spans="5:5" outlineLevel="1" x14ac:dyDescent="0.25">
      <c r="E3320" s="22"/>
    </row>
    <row r="3321" spans="5:5" outlineLevel="1" x14ac:dyDescent="0.25">
      <c r="E3321" s="22"/>
    </row>
    <row r="3322" spans="5:5" outlineLevel="1" x14ac:dyDescent="0.25">
      <c r="E3322" s="22"/>
    </row>
    <row r="3323" spans="5:5" outlineLevel="1" x14ac:dyDescent="0.25">
      <c r="E3323" s="22"/>
    </row>
    <row r="3324" spans="5:5" outlineLevel="1" x14ac:dyDescent="0.25">
      <c r="E3324" s="22"/>
    </row>
    <row r="3325" spans="5:5" outlineLevel="1" x14ac:dyDescent="0.25">
      <c r="E3325" s="22"/>
    </row>
    <row r="3326" spans="5:5" outlineLevel="1" x14ac:dyDescent="0.25">
      <c r="E3326" s="22"/>
    </row>
    <row r="3327" spans="5:5" outlineLevel="1" x14ac:dyDescent="0.25">
      <c r="E3327" s="22"/>
    </row>
    <row r="3328" spans="5:5" outlineLevel="1" x14ac:dyDescent="0.25">
      <c r="E3328" s="22"/>
    </row>
    <row r="3329" spans="5:5" outlineLevel="1" x14ac:dyDescent="0.25">
      <c r="E3329" s="22"/>
    </row>
    <row r="3330" spans="5:5" outlineLevel="1" x14ac:dyDescent="0.25">
      <c r="E3330" s="22"/>
    </row>
    <row r="3331" spans="5:5" outlineLevel="1" x14ac:dyDescent="0.25">
      <c r="E3331" s="22"/>
    </row>
    <row r="3332" spans="5:5" outlineLevel="1" x14ac:dyDescent="0.25">
      <c r="E3332" s="22"/>
    </row>
    <row r="3333" spans="5:5" outlineLevel="1" x14ac:dyDescent="0.25">
      <c r="E3333" s="22"/>
    </row>
    <row r="3334" spans="5:5" outlineLevel="1" x14ac:dyDescent="0.25">
      <c r="E3334" s="22"/>
    </row>
    <row r="3335" spans="5:5" outlineLevel="1" x14ac:dyDescent="0.25">
      <c r="E3335" s="22"/>
    </row>
    <row r="3336" spans="5:5" outlineLevel="1" x14ac:dyDescent="0.25">
      <c r="E3336" s="22"/>
    </row>
    <row r="3337" spans="5:5" outlineLevel="1" x14ac:dyDescent="0.25">
      <c r="E3337" s="22"/>
    </row>
    <row r="3338" spans="5:5" outlineLevel="1" x14ac:dyDescent="0.25">
      <c r="E3338" s="22"/>
    </row>
    <row r="3339" spans="5:5" outlineLevel="1" x14ac:dyDescent="0.25">
      <c r="E3339" s="22"/>
    </row>
    <row r="3340" spans="5:5" outlineLevel="1" x14ac:dyDescent="0.25">
      <c r="E3340" s="22"/>
    </row>
    <row r="3341" spans="5:5" outlineLevel="1" x14ac:dyDescent="0.25">
      <c r="E3341" s="22"/>
    </row>
    <row r="3342" spans="5:5" outlineLevel="1" x14ac:dyDescent="0.25">
      <c r="E3342" s="22"/>
    </row>
    <row r="3343" spans="5:5" outlineLevel="1" x14ac:dyDescent="0.25">
      <c r="E3343" s="22"/>
    </row>
    <row r="3344" spans="5:5" outlineLevel="1" x14ac:dyDescent="0.25">
      <c r="E3344" s="22"/>
    </row>
    <row r="3345" spans="5:5" outlineLevel="1" x14ac:dyDescent="0.25">
      <c r="E3345" s="22"/>
    </row>
    <row r="3346" spans="5:5" outlineLevel="1" x14ac:dyDescent="0.25">
      <c r="E3346" s="22"/>
    </row>
    <row r="3347" spans="5:5" outlineLevel="1" x14ac:dyDescent="0.25">
      <c r="E3347" s="22"/>
    </row>
    <row r="3348" spans="5:5" outlineLevel="1" x14ac:dyDescent="0.25">
      <c r="E3348" s="22"/>
    </row>
    <row r="3349" spans="5:5" outlineLevel="1" x14ac:dyDescent="0.25">
      <c r="E3349" s="22"/>
    </row>
    <row r="3350" spans="5:5" outlineLevel="1" x14ac:dyDescent="0.25">
      <c r="E3350" s="22"/>
    </row>
    <row r="3351" spans="5:5" outlineLevel="1" x14ac:dyDescent="0.25">
      <c r="E3351" s="22"/>
    </row>
    <row r="3352" spans="5:5" outlineLevel="1" x14ac:dyDescent="0.25">
      <c r="E3352" s="22"/>
    </row>
    <row r="3353" spans="5:5" outlineLevel="1" x14ac:dyDescent="0.25">
      <c r="E3353" s="22"/>
    </row>
    <row r="3354" spans="5:5" outlineLevel="1" x14ac:dyDescent="0.25">
      <c r="E3354" s="22"/>
    </row>
    <row r="3355" spans="5:5" outlineLevel="1" x14ac:dyDescent="0.25">
      <c r="E3355" s="22"/>
    </row>
    <row r="3356" spans="5:5" outlineLevel="1" x14ac:dyDescent="0.25">
      <c r="E3356" s="22"/>
    </row>
    <row r="3357" spans="5:5" outlineLevel="1" x14ac:dyDescent="0.25">
      <c r="E3357" s="22"/>
    </row>
    <row r="3358" spans="5:5" outlineLevel="1" x14ac:dyDescent="0.25">
      <c r="E3358" s="22"/>
    </row>
    <row r="3359" spans="5:5" outlineLevel="1" x14ac:dyDescent="0.25">
      <c r="E3359" s="22"/>
    </row>
    <row r="3360" spans="5:5" outlineLevel="1" x14ac:dyDescent="0.25">
      <c r="E3360" s="22"/>
    </row>
    <row r="3361" spans="5:5" outlineLevel="1" x14ac:dyDescent="0.25">
      <c r="E3361" s="22"/>
    </row>
    <row r="3362" spans="5:5" outlineLevel="1" x14ac:dyDescent="0.25">
      <c r="E3362" s="22"/>
    </row>
    <row r="3363" spans="5:5" outlineLevel="1" x14ac:dyDescent="0.25">
      <c r="E3363" s="22"/>
    </row>
    <row r="3364" spans="5:5" outlineLevel="1" x14ac:dyDescent="0.25">
      <c r="E3364" s="22"/>
    </row>
    <row r="3365" spans="5:5" outlineLevel="1" x14ac:dyDescent="0.25">
      <c r="E3365" s="22"/>
    </row>
    <row r="3366" spans="5:5" outlineLevel="1" x14ac:dyDescent="0.25">
      <c r="E3366" s="22"/>
    </row>
    <row r="3367" spans="5:5" outlineLevel="1" x14ac:dyDescent="0.25">
      <c r="E3367" s="22"/>
    </row>
    <row r="3368" spans="5:5" outlineLevel="1" x14ac:dyDescent="0.25">
      <c r="E3368" s="22"/>
    </row>
    <row r="3369" spans="5:5" outlineLevel="1" x14ac:dyDescent="0.25">
      <c r="E3369" s="22"/>
    </row>
    <row r="3370" spans="5:5" outlineLevel="1" x14ac:dyDescent="0.25">
      <c r="E3370" s="22"/>
    </row>
    <row r="3371" spans="5:5" outlineLevel="1" x14ac:dyDescent="0.25">
      <c r="E3371" s="22"/>
    </row>
    <row r="3372" spans="5:5" outlineLevel="1" x14ac:dyDescent="0.25">
      <c r="E3372" s="22"/>
    </row>
    <row r="3373" spans="5:5" outlineLevel="1" x14ac:dyDescent="0.25">
      <c r="E3373" s="22"/>
    </row>
    <row r="3374" spans="5:5" outlineLevel="1" x14ac:dyDescent="0.25">
      <c r="E3374" s="22"/>
    </row>
    <row r="3375" spans="5:5" outlineLevel="1" x14ac:dyDescent="0.25">
      <c r="E3375" s="22"/>
    </row>
    <row r="3376" spans="5:5" outlineLevel="1" x14ac:dyDescent="0.25">
      <c r="E3376" s="22"/>
    </row>
    <row r="3377" spans="5:5" outlineLevel="1" x14ac:dyDescent="0.25">
      <c r="E3377" s="22"/>
    </row>
    <row r="3378" spans="5:5" outlineLevel="1" x14ac:dyDescent="0.25">
      <c r="E3378" s="22"/>
    </row>
    <row r="3379" spans="5:5" outlineLevel="1" x14ac:dyDescent="0.25">
      <c r="E3379" s="22"/>
    </row>
    <row r="3380" spans="5:5" outlineLevel="1" x14ac:dyDescent="0.25">
      <c r="E3380" s="22"/>
    </row>
    <row r="3381" spans="5:5" outlineLevel="1" x14ac:dyDescent="0.25">
      <c r="E3381" s="22"/>
    </row>
    <row r="3382" spans="5:5" outlineLevel="1" x14ac:dyDescent="0.25">
      <c r="E3382" s="22"/>
    </row>
    <row r="3383" spans="5:5" outlineLevel="1" x14ac:dyDescent="0.25">
      <c r="E3383" s="22"/>
    </row>
    <row r="3384" spans="5:5" outlineLevel="1" x14ac:dyDescent="0.25">
      <c r="E3384" s="22"/>
    </row>
    <row r="3385" spans="5:5" outlineLevel="1" x14ac:dyDescent="0.25">
      <c r="E3385" s="22"/>
    </row>
    <row r="3386" spans="5:5" outlineLevel="1" x14ac:dyDescent="0.25">
      <c r="E3386" s="22"/>
    </row>
    <row r="3387" spans="5:5" outlineLevel="1" x14ac:dyDescent="0.25">
      <c r="E3387" s="22"/>
    </row>
    <row r="3388" spans="5:5" outlineLevel="1" x14ac:dyDescent="0.25">
      <c r="E3388" s="22"/>
    </row>
    <row r="3389" spans="5:5" outlineLevel="1" x14ac:dyDescent="0.25">
      <c r="E3389" s="22"/>
    </row>
    <row r="3390" spans="5:5" outlineLevel="1" x14ac:dyDescent="0.25">
      <c r="E3390" s="22"/>
    </row>
    <row r="3391" spans="5:5" outlineLevel="1" x14ac:dyDescent="0.25">
      <c r="E3391" s="22"/>
    </row>
    <row r="3392" spans="5:5" outlineLevel="1" x14ac:dyDescent="0.25">
      <c r="E3392" s="22"/>
    </row>
    <row r="3393" spans="5:5" outlineLevel="1" x14ac:dyDescent="0.25">
      <c r="E3393" s="22"/>
    </row>
    <row r="3394" spans="5:5" outlineLevel="1" x14ac:dyDescent="0.25">
      <c r="E3394" s="22"/>
    </row>
    <row r="3395" spans="5:5" outlineLevel="1" x14ac:dyDescent="0.25">
      <c r="E3395" s="22"/>
    </row>
    <row r="3396" spans="5:5" outlineLevel="1" x14ac:dyDescent="0.25">
      <c r="E3396" s="22"/>
    </row>
    <row r="3397" spans="5:5" outlineLevel="1" x14ac:dyDescent="0.25">
      <c r="E3397" s="22"/>
    </row>
    <row r="3398" spans="5:5" outlineLevel="1" x14ac:dyDescent="0.25">
      <c r="E3398" s="22"/>
    </row>
    <row r="3399" spans="5:5" outlineLevel="1" x14ac:dyDescent="0.25">
      <c r="E3399" s="22"/>
    </row>
    <row r="3400" spans="5:5" outlineLevel="1" x14ac:dyDescent="0.25">
      <c r="E3400" s="22"/>
    </row>
    <row r="3401" spans="5:5" outlineLevel="1" x14ac:dyDescent="0.25">
      <c r="E3401" s="22"/>
    </row>
    <row r="3402" spans="5:5" outlineLevel="1" x14ac:dyDescent="0.25">
      <c r="E3402" s="22"/>
    </row>
    <row r="3403" spans="5:5" outlineLevel="1" x14ac:dyDescent="0.25">
      <c r="E3403" s="22"/>
    </row>
    <row r="3404" spans="5:5" outlineLevel="1" x14ac:dyDescent="0.25">
      <c r="E3404" s="22"/>
    </row>
    <row r="3405" spans="5:5" outlineLevel="1" x14ac:dyDescent="0.25">
      <c r="E3405" s="22"/>
    </row>
    <row r="3406" spans="5:5" outlineLevel="1" x14ac:dyDescent="0.25">
      <c r="E3406" s="22"/>
    </row>
    <row r="3407" spans="5:5" outlineLevel="1" x14ac:dyDescent="0.25">
      <c r="E3407" s="22"/>
    </row>
    <row r="3408" spans="5:5" outlineLevel="1" x14ac:dyDescent="0.25">
      <c r="E3408" s="22"/>
    </row>
    <row r="3409" spans="5:5" outlineLevel="1" x14ac:dyDescent="0.25">
      <c r="E3409" s="22"/>
    </row>
    <row r="3410" spans="5:5" outlineLevel="1" x14ac:dyDescent="0.25">
      <c r="E3410" s="22"/>
    </row>
    <row r="3411" spans="5:5" outlineLevel="1" x14ac:dyDescent="0.25">
      <c r="E3411" s="22"/>
    </row>
    <row r="3412" spans="5:5" outlineLevel="1" x14ac:dyDescent="0.25">
      <c r="E3412" s="22"/>
    </row>
    <row r="3413" spans="5:5" outlineLevel="1" x14ac:dyDescent="0.25">
      <c r="E3413" s="22"/>
    </row>
    <row r="3414" spans="5:5" outlineLevel="1" x14ac:dyDescent="0.25">
      <c r="E3414" s="22"/>
    </row>
    <row r="3415" spans="5:5" outlineLevel="1" x14ac:dyDescent="0.25">
      <c r="E3415" s="22"/>
    </row>
    <row r="3416" spans="5:5" outlineLevel="1" x14ac:dyDescent="0.25">
      <c r="E3416" s="22"/>
    </row>
    <row r="3417" spans="5:5" outlineLevel="1" x14ac:dyDescent="0.25">
      <c r="E3417" s="22"/>
    </row>
    <row r="3418" spans="5:5" outlineLevel="1" x14ac:dyDescent="0.25">
      <c r="E3418" s="22"/>
    </row>
    <row r="3419" spans="5:5" outlineLevel="1" x14ac:dyDescent="0.25">
      <c r="E3419" s="22"/>
    </row>
    <row r="3420" spans="5:5" outlineLevel="1" x14ac:dyDescent="0.25">
      <c r="E3420" s="22"/>
    </row>
    <row r="3421" spans="5:5" outlineLevel="1" x14ac:dyDescent="0.25">
      <c r="E3421" s="22"/>
    </row>
    <row r="3422" spans="5:5" outlineLevel="1" x14ac:dyDescent="0.25">
      <c r="E3422" s="22"/>
    </row>
    <row r="3423" spans="5:5" outlineLevel="1" x14ac:dyDescent="0.25">
      <c r="E3423" s="22"/>
    </row>
    <row r="3424" spans="5:5" outlineLevel="1" x14ac:dyDescent="0.25">
      <c r="E3424" s="22"/>
    </row>
    <row r="3425" spans="5:5" outlineLevel="1" x14ac:dyDescent="0.25">
      <c r="E3425" s="22"/>
    </row>
    <row r="3426" spans="5:5" outlineLevel="1" x14ac:dyDescent="0.25">
      <c r="E3426" s="22"/>
    </row>
    <row r="3427" spans="5:5" outlineLevel="1" x14ac:dyDescent="0.25">
      <c r="E3427" s="22"/>
    </row>
    <row r="3428" spans="5:5" outlineLevel="1" x14ac:dyDescent="0.25">
      <c r="E3428" s="22"/>
    </row>
    <row r="3429" spans="5:5" outlineLevel="1" x14ac:dyDescent="0.25">
      <c r="E3429" s="22"/>
    </row>
    <row r="3430" spans="5:5" outlineLevel="1" x14ac:dyDescent="0.25">
      <c r="E3430" s="22"/>
    </row>
    <row r="3431" spans="5:5" outlineLevel="1" x14ac:dyDescent="0.25">
      <c r="E3431" s="22"/>
    </row>
    <row r="3432" spans="5:5" outlineLevel="1" x14ac:dyDescent="0.25">
      <c r="E3432" s="22"/>
    </row>
    <row r="3433" spans="5:5" outlineLevel="1" x14ac:dyDescent="0.25">
      <c r="E3433" s="22"/>
    </row>
    <row r="3434" spans="5:5" outlineLevel="1" x14ac:dyDescent="0.25">
      <c r="E3434" s="22"/>
    </row>
    <row r="3435" spans="5:5" outlineLevel="1" x14ac:dyDescent="0.25">
      <c r="E3435" s="22"/>
    </row>
    <row r="3436" spans="5:5" outlineLevel="1" x14ac:dyDescent="0.25">
      <c r="E3436" s="22"/>
    </row>
    <row r="3437" spans="5:5" outlineLevel="1" x14ac:dyDescent="0.25">
      <c r="E3437" s="22"/>
    </row>
    <row r="3438" spans="5:5" outlineLevel="1" x14ac:dyDescent="0.25">
      <c r="E3438" s="22"/>
    </row>
    <row r="3439" spans="5:5" outlineLevel="1" x14ac:dyDescent="0.25">
      <c r="E3439" s="22"/>
    </row>
    <row r="3440" spans="5:5" outlineLevel="1" x14ac:dyDescent="0.25">
      <c r="E3440" s="22"/>
    </row>
    <row r="3441" spans="5:5" outlineLevel="1" x14ac:dyDescent="0.25">
      <c r="E3441" s="22"/>
    </row>
    <row r="3442" spans="5:5" outlineLevel="1" x14ac:dyDescent="0.25">
      <c r="E3442" s="22"/>
    </row>
    <row r="3443" spans="5:5" outlineLevel="1" x14ac:dyDescent="0.25">
      <c r="E3443" s="22"/>
    </row>
    <row r="3444" spans="5:5" outlineLevel="1" x14ac:dyDescent="0.25">
      <c r="E3444" s="22"/>
    </row>
    <row r="3445" spans="5:5" outlineLevel="1" x14ac:dyDescent="0.25">
      <c r="E3445" s="22"/>
    </row>
    <row r="3446" spans="5:5" outlineLevel="1" x14ac:dyDescent="0.25">
      <c r="E3446" s="22"/>
    </row>
    <row r="3447" spans="5:5" outlineLevel="1" x14ac:dyDescent="0.25">
      <c r="E3447" s="22"/>
    </row>
    <row r="3448" spans="5:5" outlineLevel="1" x14ac:dyDescent="0.25">
      <c r="E3448" s="22"/>
    </row>
    <row r="3449" spans="5:5" outlineLevel="1" x14ac:dyDescent="0.25">
      <c r="E3449" s="22"/>
    </row>
    <row r="3450" spans="5:5" outlineLevel="1" x14ac:dyDescent="0.25">
      <c r="E3450" s="22"/>
    </row>
    <row r="3451" spans="5:5" outlineLevel="1" x14ac:dyDescent="0.25">
      <c r="E3451" s="22"/>
    </row>
    <row r="3452" spans="5:5" outlineLevel="1" x14ac:dyDescent="0.25">
      <c r="E3452" s="22"/>
    </row>
    <row r="3453" spans="5:5" outlineLevel="1" x14ac:dyDescent="0.25">
      <c r="E3453" s="22"/>
    </row>
    <row r="3454" spans="5:5" outlineLevel="1" x14ac:dyDescent="0.25">
      <c r="E3454" s="22"/>
    </row>
    <row r="3455" spans="5:5" outlineLevel="1" x14ac:dyDescent="0.25">
      <c r="E3455" s="22"/>
    </row>
    <row r="3456" spans="5:5" outlineLevel="1" x14ac:dyDescent="0.25">
      <c r="E3456" s="22"/>
    </row>
    <row r="3457" spans="5:5" outlineLevel="1" x14ac:dyDescent="0.25">
      <c r="E3457" s="22"/>
    </row>
    <row r="3458" spans="5:5" outlineLevel="1" x14ac:dyDescent="0.25">
      <c r="E3458" s="22"/>
    </row>
    <row r="3459" spans="5:5" outlineLevel="1" x14ac:dyDescent="0.25">
      <c r="E3459" s="22"/>
    </row>
    <row r="3460" spans="5:5" outlineLevel="1" x14ac:dyDescent="0.25">
      <c r="E3460" s="22"/>
    </row>
    <row r="3461" spans="5:5" outlineLevel="1" x14ac:dyDescent="0.25">
      <c r="E3461" s="22"/>
    </row>
    <row r="3462" spans="5:5" outlineLevel="1" x14ac:dyDescent="0.25">
      <c r="E3462" s="22"/>
    </row>
    <row r="3463" spans="5:5" outlineLevel="1" x14ac:dyDescent="0.25">
      <c r="E3463" s="22"/>
    </row>
    <row r="3464" spans="5:5" outlineLevel="1" x14ac:dyDescent="0.25">
      <c r="E3464" s="22"/>
    </row>
    <row r="3465" spans="5:5" outlineLevel="1" x14ac:dyDescent="0.25">
      <c r="E3465" s="22"/>
    </row>
    <row r="3466" spans="5:5" outlineLevel="1" x14ac:dyDescent="0.25">
      <c r="E3466" s="22"/>
    </row>
    <row r="3467" spans="5:5" outlineLevel="1" x14ac:dyDescent="0.25">
      <c r="E3467" s="22"/>
    </row>
    <row r="3468" spans="5:5" outlineLevel="1" x14ac:dyDescent="0.25">
      <c r="E3468" s="22"/>
    </row>
    <row r="3469" spans="5:5" outlineLevel="1" x14ac:dyDescent="0.25">
      <c r="E3469" s="22"/>
    </row>
    <row r="3470" spans="5:5" outlineLevel="1" x14ac:dyDescent="0.25">
      <c r="E3470" s="22"/>
    </row>
    <row r="3471" spans="5:5" outlineLevel="1" x14ac:dyDescent="0.25">
      <c r="E3471" s="22"/>
    </row>
    <row r="3472" spans="5:5" outlineLevel="1" x14ac:dyDescent="0.25">
      <c r="E3472" s="22"/>
    </row>
    <row r="3473" spans="5:5" outlineLevel="1" x14ac:dyDescent="0.25">
      <c r="E3473" s="22"/>
    </row>
    <row r="3474" spans="5:5" outlineLevel="1" x14ac:dyDescent="0.25">
      <c r="E3474" s="22"/>
    </row>
    <row r="3475" spans="5:5" outlineLevel="1" x14ac:dyDescent="0.25">
      <c r="E3475" s="22"/>
    </row>
    <row r="3476" spans="5:5" outlineLevel="1" x14ac:dyDescent="0.25">
      <c r="E3476" s="22"/>
    </row>
    <row r="3477" spans="5:5" outlineLevel="1" x14ac:dyDescent="0.25">
      <c r="E3477" s="22"/>
    </row>
    <row r="3478" spans="5:5" outlineLevel="1" x14ac:dyDescent="0.25">
      <c r="E3478" s="22"/>
    </row>
    <row r="3479" spans="5:5" outlineLevel="1" x14ac:dyDescent="0.25">
      <c r="E3479" s="22"/>
    </row>
    <row r="3480" spans="5:5" outlineLevel="1" x14ac:dyDescent="0.25">
      <c r="E3480" s="22"/>
    </row>
    <row r="3481" spans="5:5" outlineLevel="1" x14ac:dyDescent="0.25">
      <c r="E3481" s="22"/>
    </row>
    <row r="3482" spans="5:5" outlineLevel="1" x14ac:dyDescent="0.25">
      <c r="E3482" s="22"/>
    </row>
    <row r="3483" spans="5:5" outlineLevel="1" x14ac:dyDescent="0.25">
      <c r="E3483" s="22"/>
    </row>
    <row r="3484" spans="5:5" outlineLevel="1" x14ac:dyDescent="0.25">
      <c r="E3484" s="22"/>
    </row>
    <row r="3485" spans="5:5" outlineLevel="1" x14ac:dyDescent="0.25">
      <c r="E3485" s="22"/>
    </row>
    <row r="3486" spans="5:5" outlineLevel="1" x14ac:dyDescent="0.25">
      <c r="E3486" s="22"/>
    </row>
    <row r="3487" spans="5:5" outlineLevel="1" x14ac:dyDescent="0.25">
      <c r="E3487" s="22"/>
    </row>
    <row r="3488" spans="5:5" outlineLevel="1" x14ac:dyDescent="0.25">
      <c r="E3488" s="22"/>
    </row>
    <row r="3489" spans="5:5" outlineLevel="1" x14ac:dyDescent="0.25">
      <c r="E3489" s="22"/>
    </row>
    <row r="3490" spans="5:5" outlineLevel="1" x14ac:dyDescent="0.25">
      <c r="E3490" s="22"/>
    </row>
    <row r="3491" spans="5:5" outlineLevel="1" x14ac:dyDescent="0.25">
      <c r="E3491" s="22"/>
    </row>
    <row r="3492" spans="5:5" outlineLevel="1" x14ac:dyDescent="0.25">
      <c r="E3492" s="22"/>
    </row>
    <row r="3493" spans="5:5" outlineLevel="1" x14ac:dyDescent="0.25">
      <c r="E3493" s="22"/>
    </row>
    <row r="3494" spans="5:5" outlineLevel="1" x14ac:dyDescent="0.25">
      <c r="E3494" s="22"/>
    </row>
    <row r="3495" spans="5:5" outlineLevel="1" x14ac:dyDescent="0.25">
      <c r="E3495" s="22"/>
    </row>
    <row r="3496" spans="5:5" outlineLevel="1" x14ac:dyDescent="0.25">
      <c r="E3496" s="22"/>
    </row>
    <row r="3497" spans="5:5" outlineLevel="1" x14ac:dyDescent="0.25">
      <c r="E3497" s="22"/>
    </row>
    <row r="3498" spans="5:5" outlineLevel="1" x14ac:dyDescent="0.25">
      <c r="E3498" s="22"/>
    </row>
    <row r="3499" spans="5:5" outlineLevel="1" x14ac:dyDescent="0.25">
      <c r="E3499" s="22"/>
    </row>
    <row r="3500" spans="5:5" outlineLevel="1" x14ac:dyDescent="0.25">
      <c r="E3500" s="22"/>
    </row>
    <row r="3501" spans="5:5" outlineLevel="1" x14ac:dyDescent="0.25">
      <c r="E3501" s="22"/>
    </row>
    <row r="3502" spans="5:5" outlineLevel="1" x14ac:dyDescent="0.25">
      <c r="E3502" s="22"/>
    </row>
    <row r="3503" spans="5:5" outlineLevel="1" x14ac:dyDescent="0.25">
      <c r="E3503" s="22"/>
    </row>
    <row r="3504" spans="5:5" outlineLevel="1" x14ac:dyDescent="0.25">
      <c r="E3504" s="22"/>
    </row>
    <row r="3505" spans="5:5" outlineLevel="1" x14ac:dyDescent="0.25">
      <c r="E3505" s="22"/>
    </row>
    <row r="3506" spans="5:5" outlineLevel="1" x14ac:dyDescent="0.25">
      <c r="E3506" s="22"/>
    </row>
    <row r="3507" spans="5:5" outlineLevel="1" x14ac:dyDescent="0.25">
      <c r="E3507" s="22"/>
    </row>
    <row r="3508" spans="5:5" outlineLevel="1" x14ac:dyDescent="0.25">
      <c r="E3508" s="22"/>
    </row>
    <row r="3509" spans="5:5" outlineLevel="1" x14ac:dyDescent="0.25">
      <c r="E3509" s="22"/>
    </row>
    <row r="3510" spans="5:5" outlineLevel="1" x14ac:dyDescent="0.25">
      <c r="E3510" s="22"/>
    </row>
    <row r="3511" spans="5:5" outlineLevel="1" x14ac:dyDescent="0.25">
      <c r="E3511" s="22"/>
    </row>
    <row r="3512" spans="5:5" outlineLevel="1" x14ac:dyDescent="0.25">
      <c r="E3512" s="22"/>
    </row>
    <row r="3513" spans="5:5" outlineLevel="1" x14ac:dyDescent="0.25">
      <c r="E3513" s="22"/>
    </row>
    <row r="3514" spans="5:5" outlineLevel="1" x14ac:dyDescent="0.25">
      <c r="E3514" s="22"/>
    </row>
    <row r="3515" spans="5:5" outlineLevel="1" x14ac:dyDescent="0.25">
      <c r="E3515" s="22"/>
    </row>
    <row r="3516" spans="5:5" outlineLevel="1" x14ac:dyDescent="0.25">
      <c r="E3516" s="22"/>
    </row>
    <row r="3517" spans="5:5" outlineLevel="1" x14ac:dyDescent="0.25">
      <c r="E3517" s="22"/>
    </row>
    <row r="3518" spans="5:5" outlineLevel="1" x14ac:dyDescent="0.25">
      <c r="E3518" s="22"/>
    </row>
    <row r="3519" spans="5:5" outlineLevel="1" x14ac:dyDescent="0.25">
      <c r="E3519" s="22"/>
    </row>
    <row r="3520" spans="5:5" outlineLevel="1" x14ac:dyDescent="0.25">
      <c r="E3520" s="22"/>
    </row>
    <row r="3521" spans="5:5" outlineLevel="1" x14ac:dyDescent="0.25">
      <c r="E3521" s="22"/>
    </row>
    <row r="3522" spans="5:5" outlineLevel="1" x14ac:dyDescent="0.25">
      <c r="E3522" s="22"/>
    </row>
    <row r="3523" spans="5:5" outlineLevel="1" x14ac:dyDescent="0.25">
      <c r="E3523" s="22"/>
    </row>
    <row r="3524" spans="5:5" outlineLevel="1" x14ac:dyDescent="0.25">
      <c r="E3524" s="22"/>
    </row>
    <row r="3525" spans="5:5" outlineLevel="1" x14ac:dyDescent="0.25">
      <c r="E3525" s="22"/>
    </row>
    <row r="3526" spans="5:5" outlineLevel="1" x14ac:dyDescent="0.25">
      <c r="E3526" s="22"/>
    </row>
    <row r="3527" spans="5:5" outlineLevel="1" x14ac:dyDescent="0.25">
      <c r="E3527" s="22"/>
    </row>
    <row r="3528" spans="5:5" outlineLevel="1" x14ac:dyDescent="0.25">
      <c r="E3528" s="22"/>
    </row>
    <row r="3529" spans="5:5" outlineLevel="1" x14ac:dyDescent="0.25">
      <c r="E3529" s="22"/>
    </row>
    <row r="3530" spans="5:5" outlineLevel="1" x14ac:dyDescent="0.25">
      <c r="E3530" s="22"/>
    </row>
    <row r="3531" spans="5:5" outlineLevel="1" x14ac:dyDescent="0.25">
      <c r="E3531" s="22"/>
    </row>
    <row r="3532" spans="5:5" outlineLevel="1" x14ac:dyDescent="0.25">
      <c r="E3532" s="22"/>
    </row>
    <row r="3533" spans="5:5" outlineLevel="1" x14ac:dyDescent="0.25">
      <c r="E3533" s="22"/>
    </row>
    <row r="3534" spans="5:5" outlineLevel="1" x14ac:dyDescent="0.25">
      <c r="E3534" s="22"/>
    </row>
    <row r="3535" spans="5:5" outlineLevel="1" x14ac:dyDescent="0.25">
      <c r="E3535" s="22"/>
    </row>
    <row r="3536" spans="5:5" outlineLevel="1" x14ac:dyDescent="0.25">
      <c r="E3536" s="22"/>
    </row>
    <row r="3537" spans="5:5" outlineLevel="1" x14ac:dyDescent="0.25">
      <c r="E3537" s="22"/>
    </row>
    <row r="3538" spans="5:5" outlineLevel="1" x14ac:dyDescent="0.25">
      <c r="E3538" s="22"/>
    </row>
    <row r="3539" spans="5:5" outlineLevel="1" x14ac:dyDescent="0.25">
      <c r="E3539" s="22"/>
    </row>
    <row r="3540" spans="5:5" outlineLevel="1" x14ac:dyDescent="0.25">
      <c r="E3540" s="22"/>
    </row>
    <row r="3541" spans="5:5" outlineLevel="1" x14ac:dyDescent="0.25">
      <c r="E3541" s="22"/>
    </row>
    <row r="3542" spans="5:5" outlineLevel="1" x14ac:dyDescent="0.25">
      <c r="E3542" s="22"/>
    </row>
    <row r="3543" spans="5:5" outlineLevel="1" x14ac:dyDescent="0.25">
      <c r="E3543" s="22"/>
    </row>
    <row r="3544" spans="5:5" outlineLevel="1" x14ac:dyDescent="0.25">
      <c r="E3544" s="22"/>
    </row>
    <row r="3545" spans="5:5" outlineLevel="1" x14ac:dyDescent="0.25">
      <c r="E3545" s="22"/>
    </row>
    <row r="3546" spans="5:5" outlineLevel="1" x14ac:dyDescent="0.25">
      <c r="E3546" s="22"/>
    </row>
    <row r="3547" spans="5:5" outlineLevel="1" x14ac:dyDescent="0.25">
      <c r="E3547" s="22"/>
    </row>
    <row r="3548" spans="5:5" outlineLevel="1" x14ac:dyDescent="0.25">
      <c r="E3548" s="22"/>
    </row>
    <row r="3549" spans="5:5" outlineLevel="1" x14ac:dyDescent="0.25">
      <c r="E3549" s="22"/>
    </row>
    <row r="3550" spans="5:5" outlineLevel="1" x14ac:dyDescent="0.25">
      <c r="E3550" s="22"/>
    </row>
    <row r="3551" spans="5:5" outlineLevel="1" x14ac:dyDescent="0.25">
      <c r="E3551" s="22"/>
    </row>
    <row r="3552" spans="5:5" outlineLevel="1" x14ac:dyDescent="0.25">
      <c r="E3552" s="22"/>
    </row>
    <row r="3553" spans="5:5" outlineLevel="1" x14ac:dyDescent="0.25">
      <c r="E3553" s="22"/>
    </row>
    <row r="3554" spans="5:5" outlineLevel="1" x14ac:dyDescent="0.25">
      <c r="E3554" s="22"/>
    </row>
    <row r="3555" spans="5:5" outlineLevel="1" x14ac:dyDescent="0.25">
      <c r="E3555" s="22"/>
    </row>
    <row r="3556" spans="5:5" outlineLevel="1" x14ac:dyDescent="0.25">
      <c r="E3556" s="22"/>
    </row>
    <row r="3557" spans="5:5" outlineLevel="1" x14ac:dyDescent="0.25">
      <c r="E3557" s="22"/>
    </row>
    <row r="3558" spans="5:5" outlineLevel="1" x14ac:dyDescent="0.25">
      <c r="E3558" s="22"/>
    </row>
    <row r="3559" spans="5:5" outlineLevel="1" x14ac:dyDescent="0.25">
      <c r="E3559" s="22"/>
    </row>
    <row r="3560" spans="5:5" outlineLevel="1" x14ac:dyDescent="0.25">
      <c r="E3560" s="22"/>
    </row>
    <row r="3561" spans="5:5" outlineLevel="1" x14ac:dyDescent="0.25">
      <c r="E3561" s="22"/>
    </row>
    <row r="3562" spans="5:5" outlineLevel="1" x14ac:dyDescent="0.25">
      <c r="E3562" s="22"/>
    </row>
    <row r="3563" spans="5:5" outlineLevel="1" x14ac:dyDescent="0.25">
      <c r="E3563" s="22"/>
    </row>
    <row r="3564" spans="5:5" outlineLevel="1" x14ac:dyDescent="0.25">
      <c r="E3564" s="22"/>
    </row>
    <row r="3565" spans="5:5" outlineLevel="1" x14ac:dyDescent="0.25">
      <c r="E3565" s="22"/>
    </row>
    <row r="3566" spans="5:5" outlineLevel="1" x14ac:dyDescent="0.25">
      <c r="E3566" s="22"/>
    </row>
    <row r="3567" spans="5:5" outlineLevel="1" x14ac:dyDescent="0.25">
      <c r="E3567" s="22"/>
    </row>
    <row r="3568" spans="5:5" outlineLevel="1" x14ac:dyDescent="0.25">
      <c r="E3568" s="22"/>
    </row>
    <row r="3569" spans="5:5" outlineLevel="1" x14ac:dyDescent="0.25">
      <c r="E3569" s="22"/>
    </row>
    <row r="3570" spans="5:5" outlineLevel="1" x14ac:dyDescent="0.25">
      <c r="E3570" s="22"/>
    </row>
    <row r="3571" spans="5:5" outlineLevel="1" x14ac:dyDescent="0.25">
      <c r="E3571" s="22"/>
    </row>
    <row r="3572" spans="5:5" outlineLevel="1" x14ac:dyDescent="0.25">
      <c r="E3572" s="22"/>
    </row>
    <row r="3573" spans="5:5" outlineLevel="1" x14ac:dyDescent="0.25">
      <c r="E3573" s="22"/>
    </row>
    <row r="3574" spans="5:5" outlineLevel="1" x14ac:dyDescent="0.25">
      <c r="E3574" s="22"/>
    </row>
    <row r="3575" spans="5:5" outlineLevel="1" x14ac:dyDescent="0.25">
      <c r="E3575" s="22"/>
    </row>
    <row r="3576" spans="5:5" outlineLevel="1" x14ac:dyDescent="0.25">
      <c r="E3576" s="22"/>
    </row>
    <row r="3577" spans="5:5" outlineLevel="1" x14ac:dyDescent="0.25">
      <c r="E3577" s="22"/>
    </row>
    <row r="3578" spans="5:5" outlineLevel="1" x14ac:dyDescent="0.25">
      <c r="E3578" s="22"/>
    </row>
    <row r="3579" spans="5:5" outlineLevel="1" x14ac:dyDescent="0.25">
      <c r="E3579" s="22"/>
    </row>
    <row r="3580" spans="5:5" outlineLevel="1" x14ac:dyDescent="0.25">
      <c r="E3580" s="22"/>
    </row>
    <row r="3581" spans="5:5" outlineLevel="1" x14ac:dyDescent="0.25">
      <c r="E3581" s="22"/>
    </row>
    <row r="3582" spans="5:5" outlineLevel="1" x14ac:dyDescent="0.25">
      <c r="E3582" s="22"/>
    </row>
    <row r="3583" spans="5:5" outlineLevel="1" x14ac:dyDescent="0.25">
      <c r="E3583" s="22"/>
    </row>
    <row r="3584" spans="5:5" outlineLevel="1" x14ac:dyDescent="0.25">
      <c r="E3584" s="22"/>
    </row>
    <row r="3585" spans="5:5" outlineLevel="1" x14ac:dyDescent="0.25">
      <c r="E3585" s="22"/>
    </row>
    <row r="3586" spans="5:5" outlineLevel="1" x14ac:dyDescent="0.25">
      <c r="E3586" s="22"/>
    </row>
    <row r="3587" spans="5:5" outlineLevel="1" x14ac:dyDescent="0.25">
      <c r="E3587" s="22"/>
    </row>
    <row r="3588" spans="5:5" outlineLevel="1" x14ac:dyDescent="0.25">
      <c r="E3588" s="22"/>
    </row>
    <row r="3589" spans="5:5" outlineLevel="1" x14ac:dyDescent="0.25">
      <c r="E3589" s="22"/>
    </row>
    <row r="3590" spans="5:5" outlineLevel="1" x14ac:dyDescent="0.25">
      <c r="E3590" s="22"/>
    </row>
    <row r="3591" spans="5:5" outlineLevel="1" x14ac:dyDescent="0.25">
      <c r="E3591" s="22"/>
    </row>
    <row r="3592" spans="5:5" outlineLevel="1" x14ac:dyDescent="0.25">
      <c r="E3592" s="22"/>
    </row>
    <row r="3593" spans="5:5" outlineLevel="1" x14ac:dyDescent="0.25">
      <c r="E3593" s="22"/>
    </row>
    <row r="3594" spans="5:5" outlineLevel="1" x14ac:dyDescent="0.25">
      <c r="E3594" s="22"/>
    </row>
    <row r="3595" spans="5:5" outlineLevel="1" x14ac:dyDescent="0.25">
      <c r="E3595" s="22"/>
    </row>
    <row r="3596" spans="5:5" outlineLevel="1" x14ac:dyDescent="0.25">
      <c r="E3596" s="22"/>
    </row>
    <row r="3597" spans="5:5" outlineLevel="1" x14ac:dyDescent="0.25">
      <c r="E3597" s="22"/>
    </row>
    <row r="3598" spans="5:5" outlineLevel="1" x14ac:dyDescent="0.25">
      <c r="E3598" s="22"/>
    </row>
    <row r="3599" spans="5:5" outlineLevel="1" x14ac:dyDescent="0.25">
      <c r="E3599" s="22"/>
    </row>
    <row r="3600" spans="5:5" outlineLevel="1" x14ac:dyDescent="0.25">
      <c r="E3600" s="22"/>
    </row>
    <row r="3601" spans="5:5" outlineLevel="1" x14ac:dyDescent="0.25">
      <c r="E3601" s="22"/>
    </row>
    <row r="3602" spans="5:5" outlineLevel="1" x14ac:dyDescent="0.25">
      <c r="E3602" s="22"/>
    </row>
    <row r="3603" spans="5:5" outlineLevel="1" x14ac:dyDescent="0.25">
      <c r="E3603" s="22"/>
    </row>
    <row r="3604" spans="5:5" outlineLevel="1" x14ac:dyDescent="0.25">
      <c r="E3604" s="22"/>
    </row>
    <row r="3605" spans="5:5" outlineLevel="1" x14ac:dyDescent="0.25">
      <c r="E3605" s="22"/>
    </row>
    <row r="3606" spans="5:5" outlineLevel="1" x14ac:dyDescent="0.25">
      <c r="E3606" s="22"/>
    </row>
    <row r="3607" spans="5:5" outlineLevel="1" x14ac:dyDescent="0.25">
      <c r="E3607" s="22"/>
    </row>
    <row r="3608" spans="5:5" outlineLevel="1" x14ac:dyDescent="0.25">
      <c r="E3608" s="22"/>
    </row>
    <row r="3609" spans="5:5" outlineLevel="1" x14ac:dyDescent="0.25">
      <c r="E3609" s="22"/>
    </row>
    <row r="3610" spans="5:5" outlineLevel="1" x14ac:dyDescent="0.25">
      <c r="E3610" s="22"/>
    </row>
    <row r="3611" spans="5:5" outlineLevel="1" x14ac:dyDescent="0.25">
      <c r="E3611" s="22"/>
    </row>
    <row r="3612" spans="5:5" outlineLevel="1" x14ac:dyDescent="0.25">
      <c r="E3612" s="22"/>
    </row>
    <row r="3613" spans="5:5" outlineLevel="1" x14ac:dyDescent="0.25">
      <c r="E3613" s="22"/>
    </row>
    <row r="3614" spans="5:5" outlineLevel="1" x14ac:dyDescent="0.25">
      <c r="E3614" s="22"/>
    </row>
    <row r="3615" spans="5:5" outlineLevel="1" x14ac:dyDescent="0.25">
      <c r="E3615" s="22"/>
    </row>
    <row r="3616" spans="5:5" outlineLevel="1" x14ac:dyDescent="0.25">
      <c r="E3616" s="22"/>
    </row>
    <row r="3617" spans="5:5" outlineLevel="1" x14ac:dyDescent="0.25">
      <c r="E3617" s="22"/>
    </row>
    <row r="3618" spans="5:5" outlineLevel="1" x14ac:dyDescent="0.25">
      <c r="E3618" s="22"/>
    </row>
    <row r="3619" spans="5:5" outlineLevel="1" x14ac:dyDescent="0.25">
      <c r="E3619" s="22"/>
    </row>
    <row r="3620" spans="5:5" outlineLevel="1" x14ac:dyDescent="0.25">
      <c r="E3620" s="22"/>
    </row>
    <row r="3621" spans="5:5" outlineLevel="1" x14ac:dyDescent="0.25">
      <c r="E3621" s="22"/>
    </row>
    <row r="3622" spans="5:5" outlineLevel="1" x14ac:dyDescent="0.25">
      <c r="E3622" s="22"/>
    </row>
    <row r="3623" spans="5:5" outlineLevel="1" x14ac:dyDescent="0.25">
      <c r="E3623" s="22"/>
    </row>
    <row r="3624" spans="5:5" outlineLevel="1" x14ac:dyDescent="0.25">
      <c r="E3624" s="22"/>
    </row>
    <row r="3625" spans="5:5" outlineLevel="1" x14ac:dyDescent="0.25">
      <c r="E3625" s="22"/>
    </row>
    <row r="3626" spans="5:5" outlineLevel="1" x14ac:dyDescent="0.25">
      <c r="E3626" s="22"/>
    </row>
    <row r="3627" spans="5:5" outlineLevel="1" x14ac:dyDescent="0.25">
      <c r="E3627" s="22"/>
    </row>
    <row r="3628" spans="5:5" outlineLevel="1" x14ac:dyDescent="0.25">
      <c r="E3628" s="22"/>
    </row>
    <row r="3629" spans="5:5" outlineLevel="1" x14ac:dyDescent="0.25">
      <c r="E3629" s="22"/>
    </row>
    <row r="3630" spans="5:5" outlineLevel="1" x14ac:dyDescent="0.25">
      <c r="E3630" s="22"/>
    </row>
    <row r="3631" spans="5:5" outlineLevel="1" x14ac:dyDescent="0.25">
      <c r="E3631" s="22"/>
    </row>
    <row r="3632" spans="5:5" outlineLevel="1" x14ac:dyDescent="0.25">
      <c r="E3632" s="22"/>
    </row>
    <row r="3633" spans="5:5" outlineLevel="1" x14ac:dyDescent="0.25">
      <c r="E3633" s="22"/>
    </row>
    <row r="3634" spans="5:5" outlineLevel="1" x14ac:dyDescent="0.25">
      <c r="E3634" s="22"/>
    </row>
    <row r="3635" spans="5:5" outlineLevel="1" x14ac:dyDescent="0.25">
      <c r="E3635" s="22"/>
    </row>
    <row r="3636" spans="5:5" outlineLevel="1" x14ac:dyDescent="0.25">
      <c r="E3636" s="22"/>
    </row>
    <row r="3637" spans="5:5" outlineLevel="1" x14ac:dyDescent="0.25">
      <c r="E3637" s="22"/>
    </row>
    <row r="3638" spans="5:5" outlineLevel="1" x14ac:dyDescent="0.25">
      <c r="E3638" s="22"/>
    </row>
    <row r="3639" spans="5:5" outlineLevel="1" x14ac:dyDescent="0.25">
      <c r="E3639" s="22"/>
    </row>
    <row r="3640" spans="5:5" outlineLevel="1" x14ac:dyDescent="0.25">
      <c r="E3640" s="22"/>
    </row>
    <row r="3641" spans="5:5" outlineLevel="1" x14ac:dyDescent="0.25">
      <c r="E3641" s="22"/>
    </row>
    <row r="3642" spans="5:5" outlineLevel="1" x14ac:dyDescent="0.25">
      <c r="E3642" s="22"/>
    </row>
    <row r="3643" spans="5:5" outlineLevel="1" x14ac:dyDescent="0.25">
      <c r="E3643" s="22"/>
    </row>
    <row r="3644" spans="5:5" outlineLevel="1" x14ac:dyDescent="0.25">
      <c r="E3644" s="22"/>
    </row>
    <row r="3645" spans="5:5" outlineLevel="1" x14ac:dyDescent="0.25">
      <c r="E3645" s="22"/>
    </row>
    <row r="3646" spans="5:5" outlineLevel="1" x14ac:dyDescent="0.25">
      <c r="E3646" s="22"/>
    </row>
    <row r="3647" spans="5:5" outlineLevel="1" x14ac:dyDescent="0.25">
      <c r="E3647" s="22"/>
    </row>
    <row r="3648" spans="5:5" outlineLevel="1" x14ac:dyDescent="0.25">
      <c r="E3648" s="22"/>
    </row>
    <row r="3649" spans="5:5" outlineLevel="1" x14ac:dyDescent="0.25">
      <c r="E3649" s="22"/>
    </row>
    <row r="3650" spans="5:5" outlineLevel="1" x14ac:dyDescent="0.25">
      <c r="E3650" s="22"/>
    </row>
    <row r="3651" spans="5:5" outlineLevel="1" x14ac:dyDescent="0.25">
      <c r="E3651" s="22"/>
    </row>
    <row r="3652" spans="5:5" outlineLevel="1" x14ac:dyDescent="0.25">
      <c r="E3652" s="22"/>
    </row>
    <row r="3653" spans="5:5" outlineLevel="1" x14ac:dyDescent="0.25">
      <c r="E3653" s="22"/>
    </row>
    <row r="3654" spans="5:5" outlineLevel="1" x14ac:dyDescent="0.25">
      <c r="E3654" s="22"/>
    </row>
    <row r="3655" spans="5:5" outlineLevel="1" x14ac:dyDescent="0.25">
      <c r="E3655" s="22"/>
    </row>
    <row r="3656" spans="5:5" outlineLevel="1" x14ac:dyDescent="0.25">
      <c r="E3656" s="22"/>
    </row>
    <row r="3657" spans="5:5" outlineLevel="1" x14ac:dyDescent="0.25">
      <c r="E3657" s="22"/>
    </row>
    <row r="3658" spans="5:5" outlineLevel="1" x14ac:dyDescent="0.25">
      <c r="E3658" s="22"/>
    </row>
    <row r="3659" spans="5:5" outlineLevel="1" x14ac:dyDescent="0.25">
      <c r="E3659" s="22"/>
    </row>
    <row r="3660" spans="5:5" outlineLevel="1" x14ac:dyDescent="0.25">
      <c r="E3660" s="22"/>
    </row>
    <row r="3661" spans="5:5" outlineLevel="1" x14ac:dyDescent="0.25">
      <c r="E3661" s="22"/>
    </row>
    <row r="3662" spans="5:5" outlineLevel="1" x14ac:dyDescent="0.25">
      <c r="E3662" s="22"/>
    </row>
    <row r="3663" spans="5:5" outlineLevel="1" x14ac:dyDescent="0.25">
      <c r="E3663" s="22"/>
    </row>
    <row r="3664" spans="5:5" outlineLevel="1" x14ac:dyDescent="0.25">
      <c r="E3664" s="22"/>
    </row>
    <row r="3665" spans="5:5" outlineLevel="1" x14ac:dyDescent="0.25">
      <c r="E3665" s="22"/>
    </row>
    <row r="3666" spans="5:5" outlineLevel="1" x14ac:dyDescent="0.25">
      <c r="E3666" s="22"/>
    </row>
    <row r="3667" spans="5:5" outlineLevel="1" x14ac:dyDescent="0.25">
      <c r="E3667" s="22"/>
    </row>
    <row r="3668" spans="5:5" outlineLevel="1" x14ac:dyDescent="0.25">
      <c r="E3668" s="22"/>
    </row>
    <row r="3669" spans="5:5" outlineLevel="1" x14ac:dyDescent="0.25">
      <c r="E3669" s="22"/>
    </row>
    <row r="3670" spans="5:5" outlineLevel="1" x14ac:dyDescent="0.25">
      <c r="E3670" s="22"/>
    </row>
    <row r="3671" spans="5:5" outlineLevel="1" x14ac:dyDescent="0.25">
      <c r="E3671" s="22"/>
    </row>
    <row r="3672" spans="5:5" outlineLevel="1" x14ac:dyDescent="0.25">
      <c r="E3672" s="22"/>
    </row>
    <row r="3673" spans="5:5" outlineLevel="1" x14ac:dyDescent="0.25">
      <c r="E3673" s="22"/>
    </row>
    <row r="3674" spans="5:5" outlineLevel="1" x14ac:dyDescent="0.25">
      <c r="E3674" s="22"/>
    </row>
    <row r="3675" spans="5:5" outlineLevel="1" x14ac:dyDescent="0.25">
      <c r="E3675" s="22"/>
    </row>
    <row r="3676" spans="5:5" outlineLevel="1" x14ac:dyDescent="0.25">
      <c r="E3676" s="22"/>
    </row>
    <row r="3677" spans="5:5" outlineLevel="1" x14ac:dyDescent="0.25">
      <c r="E3677" s="22"/>
    </row>
    <row r="3678" spans="5:5" outlineLevel="1" x14ac:dyDescent="0.25">
      <c r="E3678" s="22"/>
    </row>
    <row r="3679" spans="5:5" outlineLevel="1" x14ac:dyDescent="0.25">
      <c r="E3679" s="22"/>
    </row>
    <row r="3680" spans="5:5" outlineLevel="1" x14ac:dyDescent="0.25">
      <c r="E3680" s="22"/>
    </row>
    <row r="3681" spans="5:5" outlineLevel="1" x14ac:dyDescent="0.25">
      <c r="E3681" s="22"/>
    </row>
    <row r="3682" spans="5:5" outlineLevel="1" x14ac:dyDescent="0.25">
      <c r="E3682" s="22"/>
    </row>
    <row r="3683" spans="5:5" outlineLevel="1" x14ac:dyDescent="0.25">
      <c r="E3683" s="22"/>
    </row>
    <row r="3684" spans="5:5" outlineLevel="1" x14ac:dyDescent="0.25">
      <c r="E3684" s="22"/>
    </row>
    <row r="3685" spans="5:5" outlineLevel="1" x14ac:dyDescent="0.25">
      <c r="E3685" s="22"/>
    </row>
    <row r="3686" spans="5:5" outlineLevel="1" x14ac:dyDescent="0.25">
      <c r="E3686" s="22"/>
    </row>
    <row r="3687" spans="5:5" outlineLevel="1" x14ac:dyDescent="0.25">
      <c r="E3687" s="22"/>
    </row>
    <row r="3688" spans="5:5" outlineLevel="1" x14ac:dyDescent="0.25">
      <c r="E3688" s="22"/>
    </row>
    <row r="3689" spans="5:5" outlineLevel="1" x14ac:dyDescent="0.25">
      <c r="E3689" s="22"/>
    </row>
    <row r="3690" spans="5:5" outlineLevel="1" x14ac:dyDescent="0.25">
      <c r="E3690" s="22"/>
    </row>
    <row r="3691" spans="5:5" outlineLevel="1" x14ac:dyDescent="0.25">
      <c r="E3691" s="22"/>
    </row>
    <row r="3692" spans="5:5" outlineLevel="1" x14ac:dyDescent="0.25">
      <c r="E3692" s="22"/>
    </row>
    <row r="3693" spans="5:5" outlineLevel="1" x14ac:dyDescent="0.25">
      <c r="E3693" s="22"/>
    </row>
    <row r="3694" spans="5:5" outlineLevel="1" x14ac:dyDescent="0.25">
      <c r="E3694" s="22"/>
    </row>
    <row r="3695" spans="5:5" outlineLevel="1" x14ac:dyDescent="0.25">
      <c r="E3695" s="22"/>
    </row>
    <row r="3696" spans="5:5" outlineLevel="1" x14ac:dyDescent="0.25">
      <c r="E3696" s="22"/>
    </row>
    <row r="3697" spans="5:5" outlineLevel="1" x14ac:dyDescent="0.25">
      <c r="E3697" s="22"/>
    </row>
    <row r="3698" spans="5:5" outlineLevel="1" x14ac:dyDescent="0.25">
      <c r="E3698" s="22"/>
    </row>
    <row r="3699" spans="5:5" outlineLevel="1" x14ac:dyDescent="0.25">
      <c r="E3699" s="22"/>
    </row>
    <row r="3700" spans="5:5" outlineLevel="1" x14ac:dyDescent="0.25">
      <c r="E3700" s="22"/>
    </row>
    <row r="3701" spans="5:5" outlineLevel="1" x14ac:dyDescent="0.25">
      <c r="E3701" s="22"/>
    </row>
    <row r="3702" spans="5:5" outlineLevel="1" x14ac:dyDescent="0.25">
      <c r="E3702" s="22"/>
    </row>
    <row r="3703" spans="5:5" outlineLevel="1" x14ac:dyDescent="0.25">
      <c r="E3703" s="22"/>
    </row>
    <row r="3704" spans="5:5" outlineLevel="1" x14ac:dyDescent="0.25">
      <c r="E3704" s="22"/>
    </row>
    <row r="3705" spans="5:5" outlineLevel="1" x14ac:dyDescent="0.25">
      <c r="E3705" s="22"/>
    </row>
    <row r="3706" spans="5:5" outlineLevel="1" x14ac:dyDescent="0.25">
      <c r="E3706" s="22"/>
    </row>
    <row r="3707" spans="5:5" outlineLevel="1" x14ac:dyDescent="0.25">
      <c r="E3707" s="22"/>
    </row>
    <row r="3708" spans="5:5" outlineLevel="1" x14ac:dyDescent="0.25">
      <c r="E3708" s="22"/>
    </row>
    <row r="3709" spans="5:5" outlineLevel="1" x14ac:dyDescent="0.25">
      <c r="E3709" s="22"/>
    </row>
    <row r="3710" spans="5:5" outlineLevel="1" x14ac:dyDescent="0.25">
      <c r="E3710" s="22"/>
    </row>
    <row r="3711" spans="5:5" outlineLevel="1" x14ac:dyDescent="0.25">
      <c r="E3711" s="22"/>
    </row>
    <row r="3712" spans="5:5" outlineLevel="1" x14ac:dyDescent="0.25">
      <c r="E3712" s="22"/>
    </row>
    <row r="3713" spans="5:5" outlineLevel="1" x14ac:dyDescent="0.25">
      <c r="E3713" s="22"/>
    </row>
    <row r="3714" spans="5:5" outlineLevel="1" x14ac:dyDescent="0.25">
      <c r="E3714" s="22"/>
    </row>
    <row r="3715" spans="5:5" outlineLevel="1" x14ac:dyDescent="0.25">
      <c r="E3715" s="22"/>
    </row>
    <row r="3716" spans="5:5" outlineLevel="1" x14ac:dyDescent="0.25">
      <c r="E3716" s="22"/>
    </row>
    <row r="3717" spans="5:5" outlineLevel="1" x14ac:dyDescent="0.25">
      <c r="E3717" s="22"/>
    </row>
    <row r="3718" spans="5:5" outlineLevel="1" x14ac:dyDescent="0.25">
      <c r="E3718" s="22"/>
    </row>
    <row r="3719" spans="5:5" outlineLevel="1" x14ac:dyDescent="0.25">
      <c r="E3719" s="22"/>
    </row>
    <row r="3720" spans="5:5" outlineLevel="1" x14ac:dyDescent="0.25">
      <c r="E3720" s="22"/>
    </row>
    <row r="3721" spans="5:5" outlineLevel="1" x14ac:dyDescent="0.25">
      <c r="E3721" s="22"/>
    </row>
    <row r="3722" spans="5:5" outlineLevel="1" x14ac:dyDescent="0.25">
      <c r="E3722" s="22"/>
    </row>
    <row r="3723" spans="5:5" outlineLevel="1" x14ac:dyDescent="0.25">
      <c r="E3723" s="22"/>
    </row>
    <row r="3724" spans="5:5" outlineLevel="1" x14ac:dyDescent="0.25">
      <c r="E3724" s="22"/>
    </row>
    <row r="3725" spans="5:5" outlineLevel="1" x14ac:dyDescent="0.25">
      <c r="E3725" s="22"/>
    </row>
    <row r="3726" spans="5:5" outlineLevel="1" x14ac:dyDescent="0.25">
      <c r="E3726" s="22"/>
    </row>
    <row r="3727" spans="5:5" outlineLevel="1" x14ac:dyDescent="0.25">
      <c r="E3727" s="22"/>
    </row>
    <row r="3728" spans="5:5" outlineLevel="1" x14ac:dyDescent="0.25">
      <c r="E3728" s="22"/>
    </row>
    <row r="3729" spans="5:5" outlineLevel="1" x14ac:dyDescent="0.25">
      <c r="E3729" s="22"/>
    </row>
    <row r="3730" spans="5:5" outlineLevel="1" x14ac:dyDescent="0.25">
      <c r="E3730" s="22"/>
    </row>
    <row r="3731" spans="5:5" outlineLevel="1" x14ac:dyDescent="0.25">
      <c r="E3731" s="22"/>
    </row>
    <row r="3732" spans="5:5" outlineLevel="1" x14ac:dyDescent="0.25">
      <c r="E3732" s="22"/>
    </row>
    <row r="3733" spans="5:5" outlineLevel="1" x14ac:dyDescent="0.25">
      <c r="E3733" s="22"/>
    </row>
    <row r="3734" spans="5:5" outlineLevel="1" x14ac:dyDescent="0.25">
      <c r="E3734" s="22"/>
    </row>
    <row r="3735" spans="5:5" outlineLevel="1" x14ac:dyDescent="0.25">
      <c r="E3735" s="22"/>
    </row>
    <row r="3736" spans="5:5" outlineLevel="1" x14ac:dyDescent="0.25">
      <c r="E3736" s="22"/>
    </row>
    <row r="3737" spans="5:5" outlineLevel="1" x14ac:dyDescent="0.25">
      <c r="E3737" s="22"/>
    </row>
    <row r="3738" spans="5:5" outlineLevel="1" x14ac:dyDescent="0.25">
      <c r="E3738" s="22"/>
    </row>
    <row r="3739" spans="5:5" outlineLevel="1" x14ac:dyDescent="0.25">
      <c r="E3739" s="22"/>
    </row>
    <row r="3740" spans="5:5" outlineLevel="1" x14ac:dyDescent="0.25">
      <c r="E3740" s="22"/>
    </row>
    <row r="3741" spans="5:5" outlineLevel="1" x14ac:dyDescent="0.25">
      <c r="E3741" s="22"/>
    </row>
    <row r="3742" spans="5:5" outlineLevel="1" x14ac:dyDescent="0.25">
      <c r="E3742" s="22"/>
    </row>
    <row r="3743" spans="5:5" outlineLevel="1" x14ac:dyDescent="0.25">
      <c r="E3743" s="22"/>
    </row>
    <row r="3744" spans="5:5" outlineLevel="1" x14ac:dyDescent="0.25">
      <c r="E3744" s="22"/>
    </row>
    <row r="3745" spans="5:5" outlineLevel="1" x14ac:dyDescent="0.25">
      <c r="E3745" s="22"/>
    </row>
    <row r="3746" spans="5:5" outlineLevel="1" x14ac:dyDescent="0.25">
      <c r="E3746" s="22"/>
    </row>
    <row r="3747" spans="5:5" outlineLevel="1" x14ac:dyDescent="0.25">
      <c r="E3747" s="22"/>
    </row>
    <row r="3748" spans="5:5" outlineLevel="1" x14ac:dyDescent="0.25">
      <c r="E3748" s="22"/>
    </row>
    <row r="3749" spans="5:5" outlineLevel="1" x14ac:dyDescent="0.25">
      <c r="E3749" s="22"/>
    </row>
    <row r="3750" spans="5:5" outlineLevel="1" x14ac:dyDescent="0.25">
      <c r="E3750" s="22"/>
    </row>
    <row r="3751" spans="5:5" outlineLevel="1" x14ac:dyDescent="0.25">
      <c r="E3751" s="22"/>
    </row>
    <row r="3752" spans="5:5" outlineLevel="1" x14ac:dyDescent="0.25">
      <c r="E3752" s="22"/>
    </row>
    <row r="3753" spans="5:5" outlineLevel="1" x14ac:dyDescent="0.25">
      <c r="E3753" s="22"/>
    </row>
    <row r="3754" spans="5:5" outlineLevel="1" x14ac:dyDescent="0.25">
      <c r="E3754" s="22"/>
    </row>
    <row r="3755" spans="5:5" outlineLevel="1" x14ac:dyDescent="0.25">
      <c r="E3755" s="22"/>
    </row>
    <row r="3756" spans="5:5" outlineLevel="1" x14ac:dyDescent="0.25">
      <c r="E3756" s="22"/>
    </row>
    <row r="3757" spans="5:5" outlineLevel="1" x14ac:dyDescent="0.25">
      <c r="E3757" s="22"/>
    </row>
    <row r="3758" spans="5:5" outlineLevel="1" x14ac:dyDescent="0.25">
      <c r="E3758" s="22"/>
    </row>
    <row r="3759" spans="5:5" outlineLevel="1" x14ac:dyDescent="0.25">
      <c r="E3759" s="22"/>
    </row>
    <row r="3760" spans="5:5" outlineLevel="1" x14ac:dyDescent="0.25">
      <c r="E3760" s="22"/>
    </row>
    <row r="3761" spans="5:5" outlineLevel="1" x14ac:dyDescent="0.25">
      <c r="E3761" s="22"/>
    </row>
    <row r="3762" spans="5:5" outlineLevel="1" x14ac:dyDescent="0.25">
      <c r="E3762" s="22"/>
    </row>
    <row r="3763" spans="5:5" outlineLevel="1" x14ac:dyDescent="0.25">
      <c r="E3763" s="22"/>
    </row>
    <row r="3764" spans="5:5" outlineLevel="1" x14ac:dyDescent="0.25">
      <c r="E3764" s="22"/>
    </row>
    <row r="3765" spans="5:5" outlineLevel="1" x14ac:dyDescent="0.25">
      <c r="E3765" s="22"/>
    </row>
    <row r="3766" spans="5:5" outlineLevel="1" x14ac:dyDescent="0.25">
      <c r="E3766" s="22"/>
    </row>
    <row r="3767" spans="5:5" outlineLevel="1" x14ac:dyDescent="0.25">
      <c r="E3767" s="22"/>
    </row>
    <row r="3768" spans="5:5" outlineLevel="1" x14ac:dyDescent="0.25">
      <c r="E3768" s="22"/>
    </row>
    <row r="3769" spans="5:5" outlineLevel="1" x14ac:dyDescent="0.25">
      <c r="E3769" s="22"/>
    </row>
    <row r="3770" spans="5:5" outlineLevel="1" x14ac:dyDescent="0.25">
      <c r="E3770" s="22"/>
    </row>
    <row r="3771" spans="5:5" outlineLevel="1" x14ac:dyDescent="0.25">
      <c r="E3771" s="22"/>
    </row>
    <row r="3772" spans="5:5" outlineLevel="1" x14ac:dyDescent="0.25">
      <c r="E3772" s="22"/>
    </row>
    <row r="3773" spans="5:5" outlineLevel="1" x14ac:dyDescent="0.25">
      <c r="E3773" s="22"/>
    </row>
    <row r="3774" spans="5:5" outlineLevel="1" x14ac:dyDescent="0.25">
      <c r="E3774" s="22"/>
    </row>
    <row r="3775" spans="5:5" outlineLevel="1" x14ac:dyDescent="0.25">
      <c r="E3775" s="22"/>
    </row>
    <row r="3776" spans="5:5" outlineLevel="1" x14ac:dyDescent="0.25">
      <c r="E3776" s="22"/>
    </row>
    <row r="3777" spans="5:5" outlineLevel="1" x14ac:dyDescent="0.25">
      <c r="E3777" s="22"/>
    </row>
    <row r="3778" spans="5:5" outlineLevel="1" x14ac:dyDescent="0.25">
      <c r="E3778" s="22"/>
    </row>
    <row r="3779" spans="5:5" outlineLevel="1" x14ac:dyDescent="0.25">
      <c r="E3779" s="22"/>
    </row>
    <row r="3780" spans="5:5" outlineLevel="1" x14ac:dyDescent="0.25">
      <c r="E3780" s="22"/>
    </row>
    <row r="3781" spans="5:5" outlineLevel="1" x14ac:dyDescent="0.25">
      <c r="E3781" s="22"/>
    </row>
    <row r="3782" spans="5:5" outlineLevel="1" x14ac:dyDescent="0.25">
      <c r="E3782" s="22"/>
    </row>
    <row r="3783" spans="5:5" outlineLevel="1" x14ac:dyDescent="0.25">
      <c r="E3783" s="22"/>
    </row>
    <row r="3784" spans="5:5" outlineLevel="1" x14ac:dyDescent="0.25">
      <c r="E3784" s="22"/>
    </row>
    <row r="3785" spans="5:5" outlineLevel="1" x14ac:dyDescent="0.25">
      <c r="E3785" s="22"/>
    </row>
    <row r="3786" spans="5:5" outlineLevel="1" x14ac:dyDescent="0.25">
      <c r="E3786" s="22"/>
    </row>
    <row r="3787" spans="5:5" outlineLevel="1" x14ac:dyDescent="0.25">
      <c r="E3787" s="22"/>
    </row>
    <row r="3788" spans="5:5" outlineLevel="1" x14ac:dyDescent="0.25">
      <c r="E3788" s="22"/>
    </row>
    <row r="3789" spans="5:5" outlineLevel="1" x14ac:dyDescent="0.25">
      <c r="E3789" s="22"/>
    </row>
    <row r="3790" spans="5:5" outlineLevel="1" x14ac:dyDescent="0.25">
      <c r="E3790" s="22"/>
    </row>
    <row r="3791" spans="5:5" outlineLevel="1" x14ac:dyDescent="0.25">
      <c r="E3791" s="22"/>
    </row>
    <row r="3792" spans="5:5" outlineLevel="1" x14ac:dyDescent="0.25">
      <c r="E3792" s="22"/>
    </row>
    <row r="3793" spans="5:5" outlineLevel="1" x14ac:dyDescent="0.25">
      <c r="E3793" s="22"/>
    </row>
    <row r="3794" spans="5:5" outlineLevel="1" x14ac:dyDescent="0.25">
      <c r="E3794" s="22"/>
    </row>
    <row r="3795" spans="5:5" outlineLevel="1" x14ac:dyDescent="0.25">
      <c r="E3795" s="22"/>
    </row>
    <row r="3796" spans="5:5" outlineLevel="1" x14ac:dyDescent="0.25">
      <c r="E3796" s="22"/>
    </row>
    <row r="3797" spans="5:5" outlineLevel="1" x14ac:dyDescent="0.25">
      <c r="E3797" s="22"/>
    </row>
    <row r="3798" spans="5:5" outlineLevel="1" x14ac:dyDescent="0.25">
      <c r="E3798" s="22"/>
    </row>
    <row r="3799" spans="5:5" outlineLevel="1" x14ac:dyDescent="0.25">
      <c r="E3799" s="22"/>
    </row>
    <row r="3800" spans="5:5" outlineLevel="1" x14ac:dyDescent="0.25">
      <c r="E3800" s="22"/>
    </row>
    <row r="3801" spans="5:5" outlineLevel="1" x14ac:dyDescent="0.25">
      <c r="E3801" s="22"/>
    </row>
    <row r="3802" spans="5:5" outlineLevel="1" x14ac:dyDescent="0.25">
      <c r="E3802" s="22"/>
    </row>
    <row r="3803" spans="5:5" outlineLevel="1" x14ac:dyDescent="0.25">
      <c r="E3803" s="22"/>
    </row>
    <row r="3804" spans="5:5" outlineLevel="1" x14ac:dyDescent="0.25">
      <c r="E3804" s="22"/>
    </row>
    <row r="3805" spans="5:5" outlineLevel="1" x14ac:dyDescent="0.25">
      <c r="E3805" s="22"/>
    </row>
    <row r="3806" spans="5:5" outlineLevel="1" x14ac:dyDescent="0.25">
      <c r="E3806" s="22"/>
    </row>
    <row r="3807" spans="5:5" outlineLevel="1" x14ac:dyDescent="0.25">
      <c r="E3807" s="22"/>
    </row>
    <row r="3808" spans="5:5" outlineLevel="1" x14ac:dyDescent="0.25">
      <c r="E3808" s="22"/>
    </row>
    <row r="3809" spans="5:5" outlineLevel="1" x14ac:dyDescent="0.25">
      <c r="E3809" s="22"/>
    </row>
    <row r="3810" spans="5:5" outlineLevel="1" x14ac:dyDescent="0.25">
      <c r="E3810" s="22"/>
    </row>
    <row r="3811" spans="5:5" outlineLevel="1" x14ac:dyDescent="0.25">
      <c r="E3811" s="22"/>
    </row>
    <row r="3812" spans="5:5" outlineLevel="1" x14ac:dyDescent="0.25">
      <c r="E3812" s="22"/>
    </row>
    <row r="3813" spans="5:5" outlineLevel="1" x14ac:dyDescent="0.25">
      <c r="E3813" s="22"/>
    </row>
    <row r="3814" spans="5:5" outlineLevel="1" x14ac:dyDescent="0.25">
      <c r="E3814" s="22"/>
    </row>
    <row r="3815" spans="5:5" outlineLevel="1" x14ac:dyDescent="0.25">
      <c r="E3815" s="22"/>
    </row>
    <row r="3816" spans="5:5" outlineLevel="1" x14ac:dyDescent="0.25">
      <c r="E3816" s="22"/>
    </row>
    <row r="3817" spans="5:5" outlineLevel="1" x14ac:dyDescent="0.25">
      <c r="E3817" s="22"/>
    </row>
    <row r="3818" spans="5:5" outlineLevel="1" x14ac:dyDescent="0.25">
      <c r="E3818" s="22"/>
    </row>
    <row r="3819" spans="5:5" outlineLevel="1" x14ac:dyDescent="0.25">
      <c r="E3819" s="22"/>
    </row>
    <row r="3820" spans="5:5" outlineLevel="1" x14ac:dyDescent="0.25">
      <c r="E3820" s="22"/>
    </row>
    <row r="3821" spans="5:5" outlineLevel="1" x14ac:dyDescent="0.25">
      <c r="E3821" s="22"/>
    </row>
    <row r="3822" spans="5:5" outlineLevel="1" x14ac:dyDescent="0.25">
      <c r="E3822" s="22"/>
    </row>
    <row r="3823" spans="5:5" outlineLevel="1" x14ac:dyDescent="0.25">
      <c r="E3823" s="22"/>
    </row>
    <row r="3824" spans="5:5" outlineLevel="1" x14ac:dyDescent="0.25">
      <c r="E3824" s="22"/>
    </row>
    <row r="3825" spans="5:5" outlineLevel="1" x14ac:dyDescent="0.25">
      <c r="E3825" s="22"/>
    </row>
    <row r="3826" spans="5:5" outlineLevel="1" x14ac:dyDescent="0.25">
      <c r="E3826" s="22"/>
    </row>
    <row r="3827" spans="5:5" outlineLevel="1" x14ac:dyDescent="0.25">
      <c r="E3827" s="22"/>
    </row>
    <row r="3828" spans="5:5" outlineLevel="1" x14ac:dyDescent="0.25">
      <c r="E3828" s="22"/>
    </row>
    <row r="3829" spans="5:5" outlineLevel="1" x14ac:dyDescent="0.25">
      <c r="E3829" s="22"/>
    </row>
    <row r="3830" spans="5:5" outlineLevel="1" x14ac:dyDescent="0.25">
      <c r="E3830" s="22"/>
    </row>
    <row r="3831" spans="5:5" outlineLevel="1" x14ac:dyDescent="0.25">
      <c r="E3831" s="22"/>
    </row>
    <row r="3832" spans="5:5" outlineLevel="1" x14ac:dyDescent="0.25">
      <c r="E3832" s="22"/>
    </row>
    <row r="3833" spans="5:5" outlineLevel="1" x14ac:dyDescent="0.25">
      <c r="E3833" s="22"/>
    </row>
    <row r="3834" spans="5:5" outlineLevel="1" x14ac:dyDescent="0.25">
      <c r="E3834" s="22"/>
    </row>
    <row r="3835" spans="5:5" outlineLevel="1" x14ac:dyDescent="0.25">
      <c r="E3835" s="22"/>
    </row>
    <row r="3836" spans="5:5" outlineLevel="1" x14ac:dyDescent="0.25">
      <c r="E3836" s="22"/>
    </row>
    <row r="3837" spans="5:5" outlineLevel="1" x14ac:dyDescent="0.25">
      <c r="E3837" s="22"/>
    </row>
    <row r="3838" spans="5:5" outlineLevel="1" x14ac:dyDescent="0.25">
      <c r="E3838" s="22"/>
    </row>
    <row r="3839" spans="5:5" outlineLevel="1" x14ac:dyDescent="0.25">
      <c r="E3839" s="22"/>
    </row>
    <row r="3840" spans="5:5" outlineLevel="1" x14ac:dyDescent="0.25">
      <c r="E3840" s="22"/>
    </row>
    <row r="3841" spans="5:5" outlineLevel="1" x14ac:dyDescent="0.25">
      <c r="E3841" s="22"/>
    </row>
    <row r="3842" spans="5:5" outlineLevel="1" x14ac:dyDescent="0.25">
      <c r="E3842" s="22"/>
    </row>
    <row r="3843" spans="5:5" outlineLevel="1" x14ac:dyDescent="0.25">
      <c r="E3843" s="22"/>
    </row>
    <row r="3844" spans="5:5" outlineLevel="1" x14ac:dyDescent="0.25">
      <c r="E3844" s="22"/>
    </row>
    <row r="3845" spans="5:5" outlineLevel="1" x14ac:dyDescent="0.25">
      <c r="E3845" s="22"/>
    </row>
    <row r="3846" spans="5:5" outlineLevel="1" x14ac:dyDescent="0.25">
      <c r="E3846" s="22"/>
    </row>
    <row r="3847" spans="5:5" outlineLevel="1" x14ac:dyDescent="0.25">
      <c r="E3847" s="22"/>
    </row>
    <row r="3848" spans="5:5" outlineLevel="1" x14ac:dyDescent="0.25">
      <c r="E3848" s="22"/>
    </row>
    <row r="3849" spans="5:5" outlineLevel="1" x14ac:dyDescent="0.25">
      <c r="E3849" s="22"/>
    </row>
    <row r="3850" spans="5:5" outlineLevel="1" x14ac:dyDescent="0.25">
      <c r="E3850" s="22"/>
    </row>
    <row r="3851" spans="5:5" outlineLevel="1" x14ac:dyDescent="0.25">
      <c r="E3851" s="22"/>
    </row>
    <row r="3852" spans="5:5" outlineLevel="1" x14ac:dyDescent="0.25">
      <c r="E3852" s="22"/>
    </row>
    <row r="3853" spans="5:5" outlineLevel="1" x14ac:dyDescent="0.25">
      <c r="E3853" s="22"/>
    </row>
    <row r="3854" spans="5:5" outlineLevel="1" x14ac:dyDescent="0.25">
      <c r="E3854" s="22"/>
    </row>
    <row r="3855" spans="5:5" outlineLevel="1" x14ac:dyDescent="0.25">
      <c r="E3855" s="22"/>
    </row>
    <row r="3856" spans="5:5" outlineLevel="1" x14ac:dyDescent="0.25">
      <c r="E3856" s="22"/>
    </row>
    <row r="3857" spans="5:5" outlineLevel="1" x14ac:dyDescent="0.25">
      <c r="E3857" s="22"/>
    </row>
    <row r="3858" spans="5:5" outlineLevel="1" x14ac:dyDescent="0.25">
      <c r="E3858" s="22"/>
    </row>
    <row r="3859" spans="5:5" outlineLevel="1" x14ac:dyDescent="0.25">
      <c r="E3859" s="22"/>
    </row>
    <row r="3860" spans="5:5" outlineLevel="1" x14ac:dyDescent="0.25">
      <c r="E3860" s="22"/>
    </row>
    <row r="3861" spans="5:5" outlineLevel="1" x14ac:dyDescent="0.25">
      <c r="E3861" s="22"/>
    </row>
    <row r="3862" spans="5:5" outlineLevel="1" x14ac:dyDescent="0.25">
      <c r="E3862" s="22"/>
    </row>
    <row r="3863" spans="5:5" outlineLevel="1" x14ac:dyDescent="0.25">
      <c r="E3863" s="22"/>
    </row>
    <row r="3864" spans="5:5" outlineLevel="1" x14ac:dyDescent="0.25">
      <c r="E3864" s="22"/>
    </row>
    <row r="3865" spans="5:5" outlineLevel="1" x14ac:dyDescent="0.25">
      <c r="E3865" s="22"/>
    </row>
    <row r="3866" spans="5:5" outlineLevel="1" x14ac:dyDescent="0.25">
      <c r="E3866" s="22"/>
    </row>
    <row r="3867" spans="5:5" outlineLevel="1" x14ac:dyDescent="0.25">
      <c r="E3867" s="22"/>
    </row>
    <row r="3868" spans="5:5" outlineLevel="1" x14ac:dyDescent="0.25">
      <c r="E3868" s="22"/>
    </row>
    <row r="3869" spans="5:5" outlineLevel="1" x14ac:dyDescent="0.25">
      <c r="E3869" s="22"/>
    </row>
    <row r="3870" spans="5:5" outlineLevel="1" x14ac:dyDescent="0.25">
      <c r="E3870" s="22"/>
    </row>
    <row r="3871" spans="5:5" outlineLevel="1" x14ac:dyDescent="0.25">
      <c r="E3871" s="22"/>
    </row>
    <row r="3872" spans="5:5" outlineLevel="1" x14ac:dyDescent="0.25">
      <c r="E3872" s="22"/>
    </row>
    <row r="3873" spans="5:5" outlineLevel="1" x14ac:dyDescent="0.25">
      <c r="E3873" s="22"/>
    </row>
    <row r="3874" spans="5:5" outlineLevel="1" x14ac:dyDescent="0.25">
      <c r="E3874" s="22"/>
    </row>
    <row r="3875" spans="5:5" outlineLevel="1" x14ac:dyDescent="0.25">
      <c r="E3875" s="22"/>
    </row>
    <row r="3876" spans="5:5" outlineLevel="1" x14ac:dyDescent="0.25">
      <c r="E3876" s="22"/>
    </row>
    <row r="3877" spans="5:5" outlineLevel="1" x14ac:dyDescent="0.25">
      <c r="E3877" s="22"/>
    </row>
    <row r="3878" spans="5:5" outlineLevel="1" x14ac:dyDescent="0.25">
      <c r="E3878" s="22"/>
    </row>
    <row r="3879" spans="5:5" outlineLevel="1" x14ac:dyDescent="0.25">
      <c r="E3879" s="22"/>
    </row>
    <row r="3880" spans="5:5" outlineLevel="1" x14ac:dyDescent="0.25">
      <c r="E3880" s="22"/>
    </row>
    <row r="3881" spans="5:5" outlineLevel="1" x14ac:dyDescent="0.25">
      <c r="E3881" s="22"/>
    </row>
    <row r="3882" spans="5:5" outlineLevel="1" x14ac:dyDescent="0.25">
      <c r="E3882" s="22"/>
    </row>
    <row r="3883" spans="5:5" outlineLevel="1" x14ac:dyDescent="0.25">
      <c r="E3883" s="22"/>
    </row>
    <row r="3884" spans="5:5" outlineLevel="1" x14ac:dyDescent="0.25">
      <c r="E3884" s="22"/>
    </row>
    <row r="3885" spans="5:5" outlineLevel="1" x14ac:dyDescent="0.25">
      <c r="E3885" s="22"/>
    </row>
    <row r="3886" spans="5:5" outlineLevel="1" x14ac:dyDescent="0.25">
      <c r="E3886" s="22"/>
    </row>
    <row r="3887" spans="5:5" outlineLevel="1" x14ac:dyDescent="0.25">
      <c r="E3887" s="22"/>
    </row>
    <row r="3888" spans="5:5" outlineLevel="1" x14ac:dyDescent="0.25">
      <c r="E3888" s="22"/>
    </row>
    <row r="3889" spans="5:5" outlineLevel="1" x14ac:dyDescent="0.25">
      <c r="E3889" s="22"/>
    </row>
    <row r="3890" spans="5:5" outlineLevel="1" x14ac:dyDescent="0.25">
      <c r="E3890" s="22"/>
    </row>
    <row r="3891" spans="5:5" outlineLevel="1" x14ac:dyDescent="0.25">
      <c r="E3891" s="22"/>
    </row>
    <row r="3892" spans="5:5" outlineLevel="1" x14ac:dyDescent="0.25">
      <c r="E3892" s="22"/>
    </row>
    <row r="3893" spans="5:5" outlineLevel="1" x14ac:dyDescent="0.25">
      <c r="E3893" s="22"/>
    </row>
    <row r="3894" spans="5:5" outlineLevel="1" x14ac:dyDescent="0.25">
      <c r="E3894" s="22"/>
    </row>
    <row r="3895" spans="5:5" outlineLevel="1" x14ac:dyDescent="0.25">
      <c r="E3895" s="22"/>
    </row>
    <row r="3896" spans="5:5" outlineLevel="1" x14ac:dyDescent="0.25">
      <c r="E3896" s="22"/>
    </row>
    <row r="3897" spans="5:5" outlineLevel="1" x14ac:dyDescent="0.25">
      <c r="E3897" s="22"/>
    </row>
    <row r="3898" spans="5:5" outlineLevel="1" x14ac:dyDescent="0.25">
      <c r="E3898" s="22"/>
    </row>
    <row r="3899" spans="5:5" outlineLevel="1" x14ac:dyDescent="0.25">
      <c r="E3899" s="22"/>
    </row>
    <row r="3900" spans="5:5" outlineLevel="1" x14ac:dyDescent="0.25">
      <c r="E3900" s="22"/>
    </row>
    <row r="3901" spans="5:5" outlineLevel="1" x14ac:dyDescent="0.25">
      <c r="E3901" s="22"/>
    </row>
    <row r="3902" spans="5:5" outlineLevel="1" x14ac:dyDescent="0.25">
      <c r="E3902" s="22"/>
    </row>
    <row r="3903" spans="5:5" outlineLevel="1" x14ac:dyDescent="0.25">
      <c r="E3903" s="22"/>
    </row>
    <row r="3904" spans="5:5" outlineLevel="1" x14ac:dyDescent="0.25">
      <c r="E3904" s="22"/>
    </row>
    <row r="3905" spans="5:5" outlineLevel="1" x14ac:dyDescent="0.25">
      <c r="E3905" s="22"/>
    </row>
    <row r="3906" spans="5:5" outlineLevel="1" x14ac:dyDescent="0.25">
      <c r="E3906" s="22"/>
    </row>
    <row r="3907" spans="5:5" outlineLevel="1" x14ac:dyDescent="0.25">
      <c r="E3907" s="22"/>
    </row>
    <row r="3908" spans="5:5" outlineLevel="1" x14ac:dyDescent="0.25">
      <c r="E3908" s="22"/>
    </row>
    <row r="3909" spans="5:5" outlineLevel="1" x14ac:dyDescent="0.25">
      <c r="E3909" s="22"/>
    </row>
    <row r="3910" spans="5:5" outlineLevel="1" x14ac:dyDescent="0.25">
      <c r="E3910" s="22"/>
    </row>
    <row r="3911" spans="5:5" outlineLevel="1" x14ac:dyDescent="0.25">
      <c r="E3911" s="22"/>
    </row>
    <row r="3912" spans="5:5" outlineLevel="1" x14ac:dyDescent="0.25">
      <c r="E3912" s="22"/>
    </row>
    <row r="3913" spans="5:5" outlineLevel="1" x14ac:dyDescent="0.25">
      <c r="E3913" s="22"/>
    </row>
    <row r="3914" spans="5:5" outlineLevel="1" x14ac:dyDescent="0.25">
      <c r="E3914" s="22"/>
    </row>
    <row r="3915" spans="5:5" outlineLevel="1" x14ac:dyDescent="0.25">
      <c r="E3915" s="22"/>
    </row>
    <row r="3916" spans="5:5" outlineLevel="1" x14ac:dyDescent="0.25">
      <c r="E3916" s="22"/>
    </row>
    <row r="3917" spans="5:5" outlineLevel="1" x14ac:dyDescent="0.25">
      <c r="E3917" s="22"/>
    </row>
    <row r="3918" spans="5:5" outlineLevel="1" x14ac:dyDescent="0.25">
      <c r="E3918" s="22"/>
    </row>
    <row r="3919" spans="5:5" outlineLevel="1" x14ac:dyDescent="0.25">
      <c r="E3919" s="22"/>
    </row>
    <row r="3920" spans="5:5" outlineLevel="1" x14ac:dyDescent="0.25">
      <c r="E3920" s="22"/>
    </row>
    <row r="3921" spans="5:5" outlineLevel="1" x14ac:dyDescent="0.25">
      <c r="E3921" s="22"/>
    </row>
    <row r="3922" spans="5:5" outlineLevel="1" x14ac:dyDescent="0.25">
      <c r="E3922" s="22"/>
    </row>
    <row r="3923" spans="5:5" outlineLevel="1" x14ac:dyDescent="0.25">
      <c r="E3923" s="22"/>
    </row>
    <row r="3924" spans="5:5" outlineLevel="1" x14ac:dyDescent="0.25">
      <c r="E3924" s="22"/>
    </row>
    <row r="3925" spans="5:5" outlineLevel="1" x14ac:dyDescent="0.25">
      <c r="E3925" s="22"/>
    </row>
    <row r="3926" spans="5:5" outlineLevel="1" x14ac:dyDescent="0.25">
      <c r="E3926" s="22"/>
    </row>
    <row r="3927" spans="5:5" outlineLevel="1" x14ac:dyDescent="0.25">
      <c r="E3927" s="22"/>
    </row>
    <row r="3928" spans="5:5" outlineLevel="1" x14ac:dyDescent="0.25">
      <c r="E3928" s="22"/>
    </row>
    <row r="3929" spans="5:5" outlineLevel="1" x14ac:dyDescent="0.25">
      <c r="E3929" s="22"/>
    </row>
    <row r="3930" spans="5:5" outlineLevel="1" x14ac:dyDescent="0.25">
      <c r="E3930" s="22"/>
    </row>
    <row r="3931" spans="5:5" outlineLevel="1" x14ac:dyDescent="0.25">
      <c r="E3931" s="22"/>
    </row>
    <row r="3932" spans="5:5" outlineLevel="1" x14ac:dyDescent="0.25">
      <c r="E3932" s="22"/>
    </row>
    <row r="3933" spans="5:5" outlineLevel="1" x14ac:dyDescent="0.25">
      <c r="E3933" s="22"/>
    </row>
    <row r="3934" spans="5:5" outlineLevel="1" x14ac:dyDescent="0.25">
      <c r="E3934" s="22"/>
    </row>
    <row r="3935" spans="5:5" outlineLevel="1" x14ac:dyDescent="0.25">
      <c r="E3935" s="22"/>
    </row>
    <row r="3936" spans="5:5" outlineLevel="1" x14ac:dyDescent="0.25">
      <c r="E3936" s="22"/>
    </row>
    <row r="3937" spans="5:5" outlineLevel="1" x14ac:dyDescent="0.25">
      <c r="E3937" s="22"/>
    </row>
    <row r="3938" spans="5:5" outlineLevel="1" x14ac:dyDescent="0.25">
      <c r="E3938" s="22"/>
    </row>
    <row r="3939" spans="5:5" outlineLevel="1" x14ac:dyDescent="0.25">
      <c r="E3939" s="22"/>
    </row>
    <row r="3940" spans="5:5" outlineLevel="1" x14ac:dyDescent="0.25">
      <c r="E3940" s="22"/>
    </row>
    <row r="3941" spans="5:5" outlineLevel="1" x14ac:dyDescent="0.25">
      <c r="E3941" s="22"/>
    </row>
    <row r="3942" spans="5:5" outlineLevel="1" x14ac:dyDescent="0.25">
      <c r="E3942" s="22"/>
    </row>
    <row r="3943" spans="5:5" outlineLevel="1" x14ac:dyDescent="0.25">
      <c r="E3943" s="22"/>
    </row>
    <row r="3944" spans="5:5" outlineLevel="1" x14ac:dyDescent="0.25">
      <c r="E3944" s="22"/>
    </row>
    <row r="3945" spans="5:5" outlineLevel="1" x14ac:dyDescent="0.25">
      <c r="E3945" s="22"/>
    </row>
    <row r="3946" spans="5:5" outlineLevel="1" x14ac:dyDescent="0.25">
      <c r="E3946" s="22"/>
    </row>
    <row r="3947" spans="5:5" outlineLevel="1" x14ac:dyDescent="0.25">
      <c r="E3947" s="22"/>
    </row>
    <row r="3948" spans="5:5" outlineLevel="1" x14ac:dyDescent="0.25">
      <c r="E3948" s="22"/>
    </row>
    <row r="3949" spans="5:5" outlineLevel="1" x14ac:dyDescent="0.25">
      <c r="E3949" s="22"/>
    </row>
    <row r="3950" spans="5:5" outlineLevel="1" x14ac:dyDescent="0.25">
      <c r="E3950" s="22"/>
    </row>
    <row r="3951" spans="5:5" outlineLevel="1" x14ac:dyDescent="0.25">
      <c r="E3951" s="22"/>
    </row>
    <row r="3952" spans="5:5" outlineLevel="1" x14ac:dyDescent="0.25">
      <c r="E3952" s="22"/>
    </row>
    <row r="3953" spans="5:5" outlineLevel="1" x14ac:dyDescent="0.25">
      <c r="E3953" s="22"/>
    </row>
    <row r="3954" spans="5:5" outlineLevel="1" x14ac:dyDescent="0.25">
      <c r="E3954" s="22"/>
    </row>
    <row r="3955" spans="5:5" outlineLevel="1" x14ac:dyDescent="0.25">
      <c r="E3955" s="22"/>
    </row>
    <row r="3956" spans="5:5" outlineLevel="1" x14ac:dyDescent="0.25">
      <c r="E3956" s="22"/>
    </row>
    <row r="3957" spans="5:5" outlineLevel="1" x14ac:dyDescent="0.25">
      <c r="E3957" s="22"/>
    </row>
    <row r="3958" spans="5:5" outlineLevel="1" x14ac:dyDescent="0.25">
      <c r="E3958" s="22"/>
    </row>
    <row r="3959" spans="5:5" outlineLevel="1" x14ac:dyDescent="0.25">
      <c r="E3959" s="22"/>
    </row>
    <row r="3960" spans="5:5" outlineLevel="1" x14ac:dyDescent="0.25">
      <c r="E3960" s="22"/>
    </row>
    <row r="3961" spans="5:5" outlineLevel="1" x14ac:dyDescent="0.25">
      <c r="E3961" s="22"/>
    </row>
    <row r="3962" spans="5:5" outlineLevel="1" x14ac:dyDescent="0.25">
      <c r="E3962" s="22"/>
    </row>
    <row r="3963" spans="5:5" outlineLevel="1" x14ac:dyDescent="0.25">
      <c r="E3963" s="22"/>
    </row>
    <row r="3964" spans="5:5" outlineLevel="1" x14ac:dyDescent="0.25">
      <c r="E3964" s="22"/>
    </row>
    <row r="3965" spans="5:5" outlineLevel="1" x14ac:dyDescent="0.25">
      <c r="E3965" s="22"/>
    </row>
    <row r="3966" spans="5:5" outlineLevel="1" x14ac:dyDescent="0.25">
      <c r="E3966" s="22"/>
    </row>
    <row r="3967" spans="5:5" outlineLevel="1" x14ac:dyDescent="0.25">
      <c r="E3967" s="22"/>
    </row>
    <row r="3968" spans="5:5" outlineLevel="1" x14ac:dyDescent="0.25">
      <c r="E3968" s="22"/>
    </row>
    <row r="3969" spans="5:5" outlineLevel="1" x14ac:dyDescent="0.25">
      <c r="E3969" s="22"/>
    </row>
    <row r="3970" spans="5:5" outlineLevel="1" x14ac:dyDescent="0.25">
      <c r="E3970" s="22"/>
    </row>
    <row r="3971" spans="5:5" outlineLevel="1" x14ac:dyDescent="0.25">
      <c r="E3971" s="22"/>
    </row>
    <row r="3972" spans="5:5" outlineLevel="1" x14ac:dyDescent="0.25">
      <c r="E3972" s="22"/>
    </row>
    <row r="3973" spans="5:5" outlineLevel="1" x14ac:dyDescent="0.25">
      <c r="E3973" s="22"/>
    </row>
    <row r="3974" spans="5:5" outlineLevel="1" x14ac:dyDescent="0.25">
      <c r="E3974" s="22"/>
    </row>
    <row r="3975" spans="5:5" outlineLevel="1" x14ac:dyDescent="0.25">
      <c r="E3975" s="22"/>
    </row>
    <row r="3976" spans="5:5" outlineLevel="1" x14ac:dyDescent="0.25">
      <c r="E3976" s="22"/>
    </row>
    <row r="3977" spans="5:5" outlineLevel="1" x14ac:dyDescent="0.25">
      <c r="E3977" s="22"/>
    </row>
    <row r="3978" spans="5:5" outlineLevel="1" x14ac:dyDescent="0.25">
      <c r="E3978" s="22"/>
    </row>
    <row r="3979" spans="5:5" outlineLevel="1" x14ac:dyDescent="0.25">
      <c r="E3979" s="22"/>
    </row>
    <row r="3980" spans="5:5" outlineLevel="1" x14ac:dyDescent="0.25">
      <c r="E3980" s="22"/>
    </row>
    <row r="3981" spans="5:5" outlineLevel="1" x14ac:dyDescent="0.25">
      <c r="E3981" s="22"/>
    </row>
    <row r="3982" spans="5:5" outlineLevel="1" x14ac:dyDescent="0.25">
      <c r="E3982" s="22"/>
    </row>
    <row r="3983" spans="5:5" outlineLevel="1" x14ac:dyDescent="0.25">
      <c r="E3983" s="22"/>
    </row>
    <row r="3984" spans="5:5" outlineLevel="1" x14ac:dyDescent="0.25">
      <c r="E3984" s="22"/>
    </row>
    <row r="3985" spans="5:5" outlineLevel="1" x14ac:dyDescent="0.25">
      <c r="E3985" s="22"/>
    </row>
    <row r="3986" spans="5:5" outlineLevel="1" x14ac:dyDescent="0.25">
      <c r="E3986" s="22"/>
    </row>
    <row r="3987" spans="5:5" outlineLevel="1" x14ac:dyDescent="0.25">
      <c r="E3987" s="22"/>
    </row>
    <row r="3988" spans="5:5" outlineLevel="1" x14ac:dyDescent="0.25">
      <c r="E3988" s="22"/>
    </row>
    <row r="3989" spans="5:5" outlineLevel="1" x14ac:dyDescent="0.25">
      <c r="E3989" s="22"/>
    </row>
    <row r="3990" spans="5:5" outlineLevel="1" x14ac:dyDescent="0.25">
      <c r="E3990" s="22"/>
    </row>
    <row r="3991" spans="5:5" outlineLevel="1" x14ac:dyDescent="0.25">
      <c r="E3991" s="22"/>
    </row>
    <row r="3992" spans="5:5" outlineLevel="1" x14ac:dyDescent="0.25">
      <c r="E3992" s="22"/>
    </row>
    <row r="3993" spans="5:5" outlineLevel="1" x14ac:dyDescent="0.25">
      <c r="E3993" s="22"/>
    </row>
    <row r="3994" spans="5:5" outlineLevel="1" x14ac:dyDescent="0.25">
      <c r="E3994" s="22"/>
    </row>
    <row r="3995" spans="5:5" outlineLevel="1" x14ac:dyDescent="0.25">
      <c r="E3995" s="22"/>
    </row>
    <row r="3996" spans="5:5" outlineLevel="1" x14ac:dyDescent="0.25">
      <c r="E3996" s="22"/>
    </row>
    <row r="3997" spans="5:5" outlineLevel="1" x14ac:dyDescent="0.25">
      <c r="E3997" s="22"/>
    </row>
    <row r="3998" spans="5:5" outlineLevel="1" x14ac:dyDescent="0.25">
      <c r="E3998" s="22"/>
    </row>
    <row r="3999" spans="5:5" outlineLevel="1" x14ac:dyDescent="0.25">
      <c r="E3999" s="22"/>
    </row>
    <row r="4000" spans="5:5" outlineLevel="1" x14ac:dyDescent="0.25">
      <c r="E4000" s="22"/>
    </row>
    <row r="4001" spans="5:5" outlineLevel="1" x14ac:dyDescent="0.25">
      <c r="E4001" s="22"/>
    </row>
    <row r="4002" spans="5:5" outlineLevel="1" x14ac:dyDescent="0.25">
      <c r="E4002" s="22"/>
    </row>
    <row r="4003" spans="5:5" outlineLevel="1" x14ac:dyDescent="0.25">
      <c r="E4003" s="22"/>
    </row>
    <row r="4004" spans="5:5" outlineLevel="1" x14ac:dyDescent="0.25">
      <c r="E4004" s="22"/>
    </row>
    <row r="4005" spans="5:5" outlineLevel="1" x14ac:dyDescent="0.25">
      <c r="E4005" s="22"/>
    </row>
    <row r="4006" spans="5:5" outlineLevel="1" x14ac:dyDescent="0.25">
      <c r="E4006" s="22"/>
    </row>
    <row r="4007" spans="5:5" outlineLevel="1" x14ac:dyDescent="0.25">
      <c r="E4007" s="22"/>
    </row>
    <row r="4008" spans="5:5" outlineLevel="1" x14ac:dyDescent="0.25">
      <c r="E4008" s="22"/>
    </row>
    <row r="4009" spans="5:5" outlineLevel="1" x14ac:dyDescent="0.25">
      <c r="E4009" s="22"/>
    </row>
    <row r="4010" spans="5:5" outlineLevel="1" x14ac:dyDescent="0.25">
      <c r="E4010" s="22"/>
    </row>
    <row r="4011" spans="5:5" outlineLevel="1" x14ac:dyDescent="0.25">
      <c r="E4011" s="22"/>
    </row>
    <row r="4012" spans="5:5" outlineLevel="1" x14ac:dyDescent="0.25">
      <c r="E4012" s="22"/>
    </row>
    <row r="4013" spans="5:5" outlineLevel="1" x14ac:dyDescent="0.25">
      <c r="E4013" s="22"/>
    </row>
    <row r="4014" spans="5:5" outlineLevel="1" x14ac:dyDescent="0.25">
      <c r="E4014" s="22"/>
    </row>
    <row r="4015" spans="5:5" outlineLevel="1" x14ac:dyDescent="0.25">
      <c r="E4015" s="22"/>
    </row>
    <row r="4016" spans="5:5" outlineLevel="1" x14ac:dyDescent="0.25">
      <c r="E4016" s="22"/>
    </row>
    <row r="4017" spans="5:5" outlineLevel="1" x14ac:dyDescent="0.25">
      <c r="E4017" s="22"/>
    </row>
    <row r="4018" spans="5:5" outlineLevel="1" x14ac:dyDescent="0.25">
      <c r="E4018" s="22"/>
    </row>
    <row r="4019" spans="5:5" outlineLevel="1" x14ac:dyDescent="0.25">
      <c r="E4019" s="22"/>
    </row>
    <row r="4020" spans="5:5" outlineLevel="1" x14ac:dyDescent="0.25">
      <c r="E4020" s="22"/>
    </row>
    <row r="4021" spans="5:5" outlineLevel="1" x14ac:dyDescent="0.25">
      <c r="E4021" s="22"/>
    </row>
    <row r="4022" spans="5:5" outlineLevel="1" x14ac:dyDescent="0.25">
      <c r="E4022" s="22"/>
    </row>
    <row r="4023" spans="5:5" outlineLevel="1" x14ac:dyDescent="0.25">
      <c r="E4023" s="22"/>
    </row>
    <row r="4024" spans="5:5" outlineLevel="1" x14ac:dyDescent="0.25">
      <c r="E4024" s="22"/>
    </row>
    <row r="4025" spans="5:5" outlineLevel="1" x14ac:dyDescent="0.25">
      <c r="E4025" s="22"/>
    </row>
    <row r="4026" spans="5:5" outlineLevel="1" x14ac:dyDescent="0.25">
      <c r="E4026" s="22"/>
    </row>
    <row r="4027" spans="5:5" outlineLevel="1" x14ac:dyDescent="0.25">
      <c r="E4027" s="22"/>
    </row>
    <row r="4028" spans="5:5" outlineLevel="1" x14ac:dyDescent="0.25">
      <c r="E4028" s="22"/>
    </row>
    <row r="4029" spans="5:5" outlineLevel="1" x14ac:dyDescent="0.25">
      <c r="E4029" s="22"/>
    </row>
    <row r="4030" spans="5:5" outlineLevel="1" x14ac:dyDescent="0.25">
      <c r="E4030" s="22"/>
    </row>
    <row r="4031" spans="5:5" outlineLevel="1" x14ac:dyDescent="0.25">
      <c r="E4031" s="22"/>
    </row>
    <row r="4032" spans="5:5" outlineLevel="1" x14ac:dyDescent="0.25">
      <c r="E4032" s="22"/>
    </row>
    <row r="4033" spans="5:5" outlineLevel="1" x14ac:dyDescent="0.25">
      <c r="E4033" s="22"/>
    </row>
    <row r="4034" spans="5:5" outlineLevel="1" x14ac:dyDescent="0.25">
      <c r="E4034" s="22"/>
    </row>
    <row r="4035" spans="5:5" outlineLevel="1" x14ac:dyDescent="0.25">
      <c r="E4035" s="22"/>
    </row>
    <row r="4036" spans="5:5" outlineLevel="1" x14ac:dyDescent="0.25">
      <c r="E4036" s="22"/>
    </row>
    <row r="4037" spans="5:5" outlineLevel="1" x14ac:dyDescent="0.25">
      <c r="E4037" s="22"/>
    </row>
    <row r="4038" spans="5:5" outlineLevel="1" x14ac:dyDescent="0.25">
      <c r="E4038" s="22"/>
    </row>
    <row r="4039" spans="5:5" outlineLevel="1" x14ac:dyDescent="0.25">
      <c r="E4039" s="22"/>
    </row>
    <row r="4040" spans="5:5" outlineLevel="1" x14ac:dyDescent="0.25">
      <c r="E4040" s="22"/>
    </row>
    <row r="4041" spans="5:5" outlineLevel="1" x14ac:dyDescent="0.25">
      <c r="E4041" s="22"/>
    </row>
    <row r="4042" spans="5:5" outlineLevel="1" x14ac:dyDescent="0.25">
      <c r="E4042" s="22"/>
    </row>
    <row r="4043" spans="5:5" outlineLevel="1" x14ac:dyDescent="0.25">
      <c r="E4043" s="22"/>
    </row>
    <row r="4044" spans="5:5" outlineLevel="1" x14ac:dyDescent="0.25">
      <c r="E4044" s="22"/>
    </row>
    <row r="4045" spans="5:5" outlineLevel="1" x14ac:dyDescent="0.25">
      <c r="E4045" s="22"/>
    </row>
    <row r="4046" spans="5:5" outlineLevel="1" x14ac:dyDescent="0.25">
      <c r="E4046" s="22"/>
    </row>
    <row r="4047" spans="5:5" outlineLevel="1" x14ac:dyDescent="0.25">
      <c r="E4047" s="22"/>
    </row>
    <row r="4048" spans="5:5" outlineLevel="1" x14ac:dyDescent="0.25">
      <c r="E4048" s="22"/>
    </row>
    <row r="4049" spans="5:5" outlineLevel="1" x14ac:dyDescent="0.25">
      <c r="E4049" s="22"/>
    </row>
    <row r="4050" spans="5:5" outlineLevel="1" x14ac:dyDescent="0.25">
      <c r="E4050" s="22"/>
    </row>
    <row r="4051" spans="5:5" outlineLevel="1" x14ac:dyDescent="0.25">
      <c r="E4051" s="22"/>
    </row>
    <row r="4052" spans="5:5" outlineLevel="1" x14ac:dyDescent="0.25">
      <c r="E4052" s="22"/>
    </row>
    <row r="4053" spans="5:5" outlineLevel="1" x14ac:dyDescent="0.25">
      <c r="E4053" s="22"/>
    </row>
    <row r="4054" spans="5:5" outlineLevel="1" x14ac:dyDescent="0.25">
      <c r="E4054" s="22"/>
    </row>
    <row r="4055" spans="5:5" outlineLevel="1" x14ac:dyDescent="0.25">
      <c r="E4055" s="22"/>
    </row>
    <row r="4056" spans="5:5" outlineLevel="1" x14ac:dyDescent="0.25">
      <c r="E4056" s="22"/>
    </row>
    <row r="4057" spans="5:5" outlineLevel="1" x14ac:dyDescent="0.25">
      <c r="E4057" s="22"/>
    </row>
    <row r="4058" spans="5:5" outlineLevel="1" x14ac:dyDescent="0.25">
      <c r="E4058" s="22"/>
    </row>
    <row r="4059" spans="5:5" outlineLevel="1" x14ac:dyDescent="0.25">
      <c r="E4059" s="22"/>
    </row>
    <row r="4060" spans="5:5" outlineLevel="1" x14ac:dyDescent="0.25">
      <c r="E4060" s="22"/>
    </row>
    <row r="4061" spans="5:5" outlineLevel="1" x14ac:dyDescent="0.25">
      <c r="E4061" s="22"/>
    </row>
    <row r="4062" spans="5:5" outlineLevel="1" x14ac:dyDescent="0.25">
      <c r="E4062" s="22"/>
    </row>
    <row r="4063" spans="5:5" outlineLevel="1" x14ac:dyDescent="0.25">
      <c r="E4063" s="22"/>
    </row>
    <row r="4064" spans="5:5" outlineLevel="1" x14ac:dyDescent="0.25">
      <c r="E4064" s="22"/>
    </row>
    <row r="4065" spans="5:5" outlineLevel="1" x14ac:dyDescent="0.25">
      <c r="E4065" s="22"/>
    </row>
    <row r="4066" spans="5:5" outlineLevel="1" x14ac:dyDescent="0.25">
      <c r="E4066" s="22"/>
    </row>
    <row r="4067" spans="5:5" outlineLevel="1" x14ac:dyDescent="0.25">
      <c r="E4067" s="22"/>
    </row>
    <row r="4068" spans="5:5" outlineLevel="1" x14ac:dyDescent="0.25">
      <c r="E4068" s="22"/>
    </row>
    <row r="4069" spans="5:5" outlineLevel="1" x14ac:dyDescent="0.25">
      <c r="E4069" s="22"/>
    </row>
    <row r="4070" spans="5:5" outlineLevel="1" x14ac:dyDescent="0.25">
      <c r="E4070" s="22"/>
    </row>
    <row r="4071" spans="5:5" outlineLevel="1" x14ac:dyDescent="0.25">
      <c r="E4071" s="22"/>
    </row>
    <row r="4072" spans="5:5" outlineLevel="1" x14ac:dyDescent="0.25">
      <c r="E4072" s="22"/>
    </row>
    <row r="4073" spans="5:5" outlineLevel="1" x14ac:dyDescent="0.25">
      <c r="E4073" s="22"/>
    </row>
    <row r="4074" spans="5:5" outlineLevel="1" x14ac:dyDescent="0.25">
      <c r="E4074" s="22"/>
    </row>
    <row r="4075" spans="5:5" outlineLevel="1" x14ac:dyDescent="0.25">
      <c r="E4075" s="22"/>
    </row>
    <row r="4076" spans="5:5" outlineLevel="1" x14ac:dyDescent="0.25">
      <c r="E4076" s="22"/>
    </row>
    <row r="4077" spans="5:5" outlineLevel="1" x14ac:dyDescent="0.25">
      <c r="E4077" s="22"/>
    </row>
    <row r="4078" spans="5:5" outlineLevel="1" x14ac:dyDescent="0.25">
      <c r="E4078" s="22"/>
    </row>
    <row r="4079" spans="5:5" outlineLevel="1" x14ac:dyDescent="0.25">
      <c r="E4079" s="22"/>
    </row>
    <row r="4080" spans="5:5" outlineLevel="1" x14ac:dyDescent="0.25">
      <c r="E4080" s="22"/>
    </row>
    <row r="4081" spans="5:5" outlineLevel="1" x14ac:dyDescent="0.25">
      <c r="E4081" s="22"/>
    </row>
    <row r="4082" spans="5:5" outlineLevel="1" x14ac:dyDescent="0.25">
      <c r="E4082" s="22"/>
    </row>
    <row r="4083" spans="5:5" outlineLevel="1" x14ac:dyDescent="0.25">
      <c r="E4083" s="22"/>
    </row>
    <row r="4084" spans="5:5" outlineLevel="1" x14ac:dyDescent="0.25">
      <c r="E4084" s="22"/>
    </row>
    <row r="4085" spans="5:5" outlineLevel="1" x14ac:dyDescent="0.25">
      <c r="E4085" s="22"/>
    </row>
    <row r="4086" spans="5:5" outlineLevel="1" x14ac:dyDescent="0.25">
      <c r="E4086" s="22"/>
    </row>
    <row r="4087" spans="5:5" outlineLevel="1" x14ac:dyDescent="0.25">
      <c r="E4087" s="22"/>
    </row>
    <row r="4088" spans="5:5" outlineLevel="1" x14ac:dyDescent="0.25">
      <c r="E4088" s="22"/>
    </row>
    <row r="4089" spans="5:5" outlineLevel="1" x14ac:dyDescent="0.25">
      <c r="E4089" s="22"/>
    </row>
    <row r="4090" spans="5:5" outlineLevel="1" x14ac:dyDescent="0.25">
      <c r="E4090" s="22"/>
    </row>
    <row r="4091" spans="5:5" outlineLevel="1" x14ac:dyDescent="0.25">
      <c r="E4091" s="22"/>
    </row>
    <row r="4092" spans="5:5" outlineLevel="1" x14ac:dyDescent="0.25">
      <c r="E4092" s="22"/>
    </row>
    <row r="4093" spans="5:5" outlineLevel="1" x14ac:dyDescent="0.25">
      <c r="E4093" s="22"/>
    </row>
    <row r="4094" spans="5:5" outlineLevel="1" x14ac:dyDescent="0.25">
      <c r="E4094" s="22"/>
    </row>
    <row r="4095" spans="5:5" outlineLevel="1" x14ac:dyDescent="0.25">
      <c r="E4095" s="22"/>
    </row>
    <row r="4096" spans="5:5" outlineLevel="1" x14ac:dyDescent="0.25">
      <c r="E4096" s="22"/>
    </row>
    <row r="4097" spans="5:5" outlineLevel="1" x14ac:dyDescent="0.25">
      <c r="E4097" s="22"/>
    </row>
    <row r="4098" spans="5:5" outlineLevel="1" x14ac:dyDescent="0.25">
      <c r="E4098" s="22"/>
    </row>
    <row r="4099" spans="5:5" outlineLevel="1" x14ac:dyDescent="0.25">
      <c r="E4099" s="22"/>
    </row>
    <row r="4100" spans="5:5" outlineLevel="1" x14ac:dyDescent="0.25">
      <c r="E4100" s="22"/>
    </row>
    <row r="4101" spans="5:5" outlineLevel="1" x14ac:dyDescent="0.25">
      <c r="E4101" s="22"/>
    </row>
    <row r="4102" spans="5:5" outlineLevel="1" x14ac:dyDescent="0.25">
      <c r="E4102" s="22"/>
    </row>
    <row r="4103" spans="5:5" outlineLevel="1" x14ac:dyDescent="0.25">
      <c r="E4103" s="22"/>
    </row>
    <row r="4104" spans="5:5" outlineLevel="1" x14ac:dyDescent="0.25">
      <c r="E4104" s="22"/>
    </row>
    <row r="4105" spans="5:5" outlineLevel="1" x14ac:dyDescent="0.25">
      <c r="E4105" s="22"/>
    </row>
    <row r="4106" spans="5:5" outlineLevel="1" x14ac:dyDescent="0.25">
      <c r="E4106" s="22"/>
    </row>
    <row r="4107" spans="5:5" outlineLevel="1" x14ac:dyDescent="0.25">
      <c r="E4107" s="22"/>
    </row>
    <row r="4108" spans="5:5" outlineLevel="1" x14ac:dyDescent="0.25">
      <c r="E4108" s="22"/>
    </row>
    <row r="4109" spans="5:5" outlineLevel="1" x14ac:dyDescent="0.25">
      <c r="E4109" s="22"/>
    </row>
    <row r="4110" spans="5:5" outlineLevel="1" x14ac:dyDescent="0.25">
      <c r="E4110" s="22"/>
    </row>
    <row r="4111" spans="5:5" outlineLevel="1" x14ac:dyDescent="0.25">
      <c r="E4111" s="22"/>
    </row>
    <row r="4112" spans="5:5" outlineLevel="1" x14ac:dyDescent="0.25">
      <c r="E4112" s="22"/>
    </row>
    <row r="4113" spans="5:5" outlineLevel="1" x14ac:dyDescent="0.25">
      <c r="E4113" s="22"/>
    </row>
    <row r="4114" spans="5:5" outlineLevel="1" x14ac:dyDescent="0.25">
      <c r="E4114" s="22"/>
    </row>
    <row r="4115" spans="5:5" outlineLevel="1" x14ac:dyDescent="0.25">
      <c r="E4115" s="22"/>
    </row>
    <row r="4116" spans="5:5" outlineLevel="1" x14ac:dyDescent="0.25">
      <c r="E4116" s="22"/>
    </row>
    <row r="4117" spans="5:5" outlineLevel="1" x14ac:dyDescent="0.25">
      <c r="E4117" s="22"/>
    </row>
    <row r="4118" spans="5:5" outlineLevel="1" x14ac:dyDescent="0.25">
      <c r="E4118" s="22"/>
    </row>
    <row r="4119" spans="5:5" outlineLevel="1" x14ac:dyDescent="0.25">
      <c r="E4119" s="22"/>
    </row>
    <row r="4120" spans="5:5" outlineLevel="1" x14ac:dyDescent="0.25">
      <c r="E4120" s="22"/>
    </row>
    <row r="4121" spans="5:5" outlineLevel="1" x14ac:dyDescent="0.25">
      <c r="E4121" s="22"/>
    </row>
    <row r="4122" spans="5:5" outlineLevel="1" x14ac:dyDescent="0.25">
      <c r="E4122" s="22"/>
    </row>
    <row r="4123" spans="5:5" outlineLevel="1" x14ac:dyDescent="0.25">
      <c r="E4123" s="22"/>
    </row>
    <row r="4124" spans="5:5" outlineLevel="1" x14ac:dyDescent="0.25">
      <c r="E4124" s="22"/>
    </row>
    <row r="4125" spans="5:5" outlineLevel="1" x14ac:dyDescent="0.25">
      <c r="E4125" s="22"/>
    </row>
    <row r="4126" spans="5:5" outlineLevel="1" x14ac:dyDescent="0.25">
      <c r="E4126" s="22"/>
    </row>
    <row r="4127" spans="5:5" outlineLevel="1" x14ac:dyDescent="0.25">
      <c r="E4127" s="22"/>
    </row>
    <row r="4128" spans="5:5" outlineLevel="1" x14ac:dyDescent="0.25">
      <c r="E4128" s="22"/>
    </row>
    <row r="4129" spans="5:5" outlineLevel="1" x14ac:dyDescent="0.25">
      <c r="E4129" s="22"/>
    </row>
    <row r="4130" spans="5:5" outlineLevel="1" x14ac:dyDescent="0.25">
      <c r="E4130" s="22"/>
    </row>
    <row r="4131" spans="5:5" outlineLevel="1" x14ac:dyDescent="0.25">
      <c r="E4131" s="22"/>
    </row>
    <row r="4132" spans="5:5" outlineLevel="1" x14ac:dyDescent="0.25">
      <c r="E4132" s="22"/>
    </row>
    <row r="4133" spans="5:5" outlineLevel="1" x14ac:dyDescent="0.25">
      <c r="E4133" s="22"/>
    </row>
    <row r="4134" spans="5:5" outlineLevel="1" x14ac:dyDescent="0.25">
      <c r="E4134" s="22"/>
    </row>
    <row r="4135" spans="5:5" outlineLevel="1" x14ac:dyDescent="0.25">
      <c r="E4135" s="22"/>
    </row>
    <row r="4136" spans="5:5" outlineLevel="1" x14ac:dyDescent="0.25">
      <c r="E4136" s="22"/>
    </row>
    <row r="4137" spans="5:5" outlineLevel="1" x14ac:dyDescent="0.25">
      <c r="E4137" s="22"/>
    </row>
    <row r="4138" spans="5:5" outlineLevel="1" x14ac:dyDescent="0.25">
      <c r="E4138" s="22"/>
    </row>
    <row r="4139" spans="5:5" outlineLevel="1" x14ac:dyDescent="0.25">
      <c r="E4139" s="22"/>
    </row>
    <row r="4140" spans="5:5" outlineLevel="1" x14ac:dyDescent="0.25">
      <c r="E4140" s="22"/>
    </row>
    <row r="4141" spans="5:5" outlineLevel="1" x14ac:dyDescent="0.25">
      <c r="E4141" s="22"/>
    </row>
    <row r="4142" spans="5:5" outlineLevel="1" x14ac:dyDescent="0.25">
      <c r="E4142" s="22"/>
    </row>
    <row r="4143" spans="5:5" outlineLevel="1" x14ac:dyDescent="0.25">
      <c r="E4143" s="22"/>
    </row>
    <row r="4144" spans="5:5" outlineLevel="1" x14ac:dyDescent="0.25">
      <c r="E4144" s="22"/>
    </row>
    <row r="4145" spans="5:5" outlineLevel="1" x14ac:dyDescent="0.25">
      <c r="E4145" s="22"/>
    </row>
    <row r="4146" spans="5:5" outlineLevel="1" x14ac:dyDescent="0.25">
      <c r="E4146" s="22"/>
    </row>
    <row r="4147" spans="5:5" outlineLevel="1" x14ac:dyDescent="0.25">
      <c r="E4147" s="22"/>
    </row>
    <row r="4148" spans="5:5" outlineLevel="1" x14ac:dyDescent="0.25">
      <c r="E4148" s="22"/>
    </row>
    <row r="4149" spans="5:5" outlineLevel="1" x14ac:dyDescent="0.25">
      <c r="E4149" s="22"/>
    </row>
    <row r="4150" spans="5:5" outlineLevel="1" x14ac:dyDescent="0.25">
      <c r="E4150" s="22"/>
    </row>
    <row r="4151" spans="5:5" outlineLevel="1" x14ac:dyDescent="0.25">
      <c r="E4151" s="22"/>
    </row>
    <row r="4152" spans="5:5" outlineLevel="1" x14ac:dyDescent="0.25">
      <c r="E4152" s="22"/>
    </row>
    <row r="4153" spans="5:5" outlineLevel="1" x14ac:dyDescent="0.25">
      <c r="E4153" s="22"/>
    </row>
    <row r="4154" spans="5:5" outlineLevel="1" x14ac:dyDescent="0.25">
      <c r="E4154" s="22"/>
    </row>
    <row r="4155" spans="5:5" outlineLevel="1" x14ac:dyDescent="0.25">
      <c r="E4155" s="22"/>
    </row>
    <row r="4156" spans="5:5" outlineLevel="1" x14ac:dyDescent="0.25">
      <c r="E4156" s="22"/>
    </row>
    <row r="4157" spans="5:5" outlineLevel="1" x14ac:dyDescent="0.25">
      <c r="E4157" s="22"/>
    </row>
    <row r="4158" spans="5:5" outlineLevel="1" x14ac:dyDescent="0.25">
      <c r="E4158" s="22"/>
    </row>
    <row r="4159" spans="5:5" outlineLevel="1" x14ac:dyDescent="0.25">
      <c r="E4159" s="22"/>
    </row>
    <row r="4160" spans="5:5" outlineLevel="1" x14ac:dyDescent="0.25">
      <c r="E4160" s="22"/>
    </row>
    <row r="4161" spans="5:5" outlineLevel="1" x14ac:dyDescent="0.25">
      <c r="E4161" s="22"/>
    </row>
    <row r="4162" spans="5:5" outlineLevel="1" x14ac:dyDescent="0.25">
      <c r="E4162" s="22"/>
    </row>
    <row r="4163" spans="5:5" outlineLevel="1" x14ac:dyDescent="0.25">
      <c r="E4163" s="22"/>
    </row>
    <row r="4164" spans="5:5" outlineLevel="1" x14ac:dyDescent="0.25">
      <c r="E4164" s="22"/>
    </row>
    <row r="4165" spans="5:5" outlineLevel="1" x14ac:dyDescent="0.25">
      <c r="E4165" s="22"/>
    </row>
    <row r="4166" spans="5:5" outlineLevel="1" x14ac:dyDescent="0.25">
      <c r="E4166" s="22"/>
    </row>
    <row r="4167" spans="5:5" outlineLevel="1" x14ac:dyDescent="0.25">
      <c r="E4167" s="22"/>
    </row>
    <row r="4168" spans="5:5" outlineLevel="1" x14ac:dyDescent="0.25">
      <c r="E4168" s="22"/>
    </row>
    <row r="4169" spans="5:5" outlineLevel="1" x14ac:dyDescent="0.25">
      <c r="E4169" s="22"/>
    </row>
    <row r="4170" spans="5:5" outlineLevel="1" x14ac:dyDescent="0.25">
      <c r="E4170" s="22"/>
    </row>
    <row r="4171" spans="5:5" outlineLevel="1" x14ac:dyDescent="0.25">
      <c r="E4171" s="22"/>
    </row>
    <row r="4172" spans="5:5" outlineLevel="1" x14ac:dyDescent="0.25">
      <c r="E4172" s="22"/>
    </row>
    <row r="4173" spans="5:5" outlineLevel="1" x14ac:dyDescent="0.25">
      <c r="E4173" s="22"/>
    </row>
    <row r="4174" spans="5:5" outlineLevel="1" x14ac:dyDescent="0.25">
      <c r="E4174" s="22"/>
    </row>
    <row r="4175" spans="5:5" outlineLevel="1" x14ac:dyDescent="0.25">
      <c r="E4175" s="22"/>
    </row>
    <row r="4176" spans="5:5" outlineLevel="1" x14ac:dyDescent="0.25">
      <c r="E4176" s="22"/>
    </row>
    <row r="4177" spans="5:5" outlineLevel="1" x14ac:dyDescent="0.25">
      <c r="E4177" s="22"/>
    </row>
    <row r="4178" spans="5:5" outlineLevel="1" x14ac:dyDescent="0.25">
      <c r="E4178" s="22"/>
    </row>
    <row r="4179" spans="5:5" outlineLevel="1" x14ac:dyDescent="0.25">
      <c r="E4179" s="22"/>
    </row>
    <row r="4180" spans="5:5" outlineLevel="1" x14ac:dyDescent="0.25">
      <c r="E4180" s="22"/>
    </row>
    <row r="4181" spans="5:5" outlineLevel="1" x14ac:dyDescent="0.25">
      <c r="E4181" s="22"/>
    </row>
    <row r="4182" spans="5:5" outlineLevel="1" x14ac:dyDescent="0.25">
      <c r="E4182" s="22"/>
    </row>
    <row r="4183" spans="5:5" outlineLevel="1" x14ac:dyDescent="0.25">
      <c r="E4183" s="22"/>
    </row>
    <row r="4184" spans="5:5" outlineLevel="1" x14ac:dyDescent="0.25">
      <c r="E4184" s="22"/>
    </row>
    <row r="4185" spans="5:5" outlineLevel="1" x14ac:dyDescent="0.25">
      <c r="E4185" s="22"/>
    </row>
    <row r="4186" spans="5:5" outlineLevel="1" x14ac:dyDescent="0.25">
      <c r="E4186" s="22"/>
    </row>
    <row r="4187" spans="5:5" outlineLevel="1" x14ac:dyDescent="0.25">
      <c r="E4187" s="22"/>
    </row>
    <row r="4188" spans="5:5" outlineLevel="1" x14ac:dyDescent="0.25">
      <c r="E4188" s="22"/>
    </row>
    <row r="4189" spans="5:5" outlineLevel="1" x14ac:dyDescent="0.25">
      <c r="E4189" s="22"/>
    </row>
    <row r="4190" spans="5:5" outlineLevel="1" x14ac:dyDescent="0.25">
      <c r="E4190" s="22"/>
    </row>
    <row r="4191" spans="5:5" outlineLevel="1" x14ac:dyDescent="0.25">
      <c r="E4191" s="22"/>
    </row>
    <row r="4192" spans="5:5" outlineLevel="1" x14ac:dyDescent="0.25">
      <c r="E4192" s="22"/>
    </row>
    <row r="4193" spans="5:5" outlineLevel="1" x14ac:dyDescent="0.25">
      <c r="E4193" s="22"/>
    </row>
    <row r="4194" spans="5:5" outlineLevel="1" x14ac:dyDescent="0.25">
      <c r="E4194" s="22"/>
    </row>
    <row r="4195" spans="5:5" outlineLevel="1" x14ac:dyDescent="0.25">
      <c r="E4195" s="22"/>
    </row>
    <row r="4196" spans="5:5" outlineLevel="1" x14ac:dyDescent="0.25">
      <c r="E4196" s="22"/>
    </row>
    <row r="4197" spans="5:5" outlineLevel="1" x14ac:dyDescent="0.25">
      <c r="E4197" s="22"/>
    </row>
    <row r="4198" spans="5:5" outlineLevel="1" x14ac:dyDescent="0.25">
      <c r="E4198" s="22"/>
    </row>
    <row r="4199" spans="5:5" outlineLevel="1" x14ac:dyDescent="0.25">
      <c r="E4199" s="22"/>
    </row>
    <row r="4200" spans="5:5" outlineLevel="1" x14ac:dyDescent="0.25">
      <c r="E4200" s="22"/>
    </row>
    <row r="4201" spans="5:5" outlineLevel="1" x14ac:dyDescent="0.25">
      <c r="E4201" s="22"/>
    </row>
    <row r="4202" spans="5:5" outlineLevel="1" x14ac:dyDescent="0.25">
      <c r="E4202" s="22"/>
    </row>
    <row r="4203" spans="5:5" outlineLevel="1" x14ac:dyDescent="0.25">
      <c r="E4203" s="22"/>
    </row>
    <row r="4204" spans="5:5" outlineLevel="1" x14ac:dyDescent="0.25">
      <c r="E4204" s="22"/>
    </row>
    <row r="4205" spans="5:5" outlineLevel="1" x14ac:dyDescent="0.25">
      <c r="E4205" s="22"/>
    </row>
    <row r="4206" spans="5:5" outlineLevel="1" x14ac:dyDescent="0.25">
      <c r="E4206" s="22"/>
    </row>
    <row r="4207" spans="5:5" outlineLevel="1" x14ac:dyDescent="0.25">
      <c r="E4207" s="22"/>
    </row>
    <row r="4208" spans="5:5" outlineLevel="1" x14ac:dyDescent="0.25">
      <c r="E4208" s="22"/>
    </row>
    <row r="4209" spans="5:5" outlineLevel="1" x14ac:dyDescent="0.25">
      <c r="E4209" s="22"/>
    </row>
    <row r="4210" spans="5:5" outlineLevel="1" x14ac:dyDescent="0.25">
      <c r="E4210" s="22"/>
    </row>
    <row r="4211" spans="5:5" outlineLevel="1" x14ac:dyDescent="0.25">
      <c r="E4211" s="22"/>
    </row>
    <row r="4212" spans="5:5" outlineLevel="1" x14ac:dyDescent="0.25">
      <c r="E4212" s="22"/>
    </row>
    <row r="4213" spans="5:5" outlineLevel="1" x14ac:dyDescent="0.25">
      <c r="E4213" s="22"/>
    </row>
    <row r="4214" spans="5:5" outlineLevel="1" x14ac:dyDescent="0.25">
      <c r="E4214" s="22"/>
    </row>
    <row r="4215" spans="5:5" outlineLevel="1" x14ac:dyDescent="0.25">
      <c r="E4215" s="22"/>
    </row>
    <row r="4216" spans="5:5" outlineLevel="1" x14ac:dyDescent="0.25">
      <c r="E4216" s="22"/>
    </row>
    <row r="4217" spans="5:5" outlineLevel="1" x14ac:dyDescent="0.25">
      <c r="E4217" s="22"/>
    </row>
    <row r="4218" spans="5:5" outlineLevel="1" x14ac:dyDescent="0.25">
      <c r="E4218" s="22"/>
    </row>
    <row r="4219" spans="5:5" outlineLevel="1" x14ac:dyDescent="0.25">
      <c r="E4219" s="22"/>
    </row>
    <row r="4220" spans="5:5" outlineLevel="1" x14ac:dyDescent="0.25">
      <c r="E4220" s="22"/>
    </row>
    <row r="4221" spans="5:5" outlineLevel="1" x14ac:dyDescent="0.25">
      <c r="E4221" s="22"/>
    </row>
    <row r="4222" spans="5:5" outlineLevel="1" x14ac:dyDescent="0.25">
      <c r="E4222" s="22"/>
    </row>
    <row r="4223" spans="5:5" outlineLevel="1" x14ac:dyDescent="0.25">
      <c r="E4223" s="22"/>
    </row>
    <row r="4224" spans="5:5" outlineLevel="1" x14ac:dyDescent="0.25">
      <c r="E4224" s="22"/>
    </row>
    <row r="4225" spans="5:5" outlineLevel="1" x14ac:dyDescent="0.25">
      <c r="E4225" s="22"/>
    </row>
    <row r="4226" spans="5:5" outlineLevel="1" x14ac:dyDescent="0.25">
      <c r="E4226" s="22"/>
    </row>
    <row r="4227" spans="5:5" outlineLevel="1" x14ac:dyDescent="0.25">
      <c r="E4227" s="22"/>
    </row>
    <row r="4228" spans="5:5" outlineLevel="1" x14ac:dyDescent="0.25">
      <c r="E4228" s="22"/>
    </row>
    <row r="4229" spans="5:5" outlineLevel="1" x14ac:dyDescent="0.25">
      <c r="E4229" s="22"/>
    </row>
    <row r="4230" spans="5:5" outlineLevel="1" x14ac:dyDescent="0.25">
      <c r="E4230" s="22"/>
    </row>
    <row r="4231" spans="5:5" outlineLevel="1" x14ac:dyDescent="0.25">
      <c r="E4231" s="22"/>
    </row>
    <row r="4232" spans="5:5" outlineLevel="1" x14ac:dyDescent="0.25">
      <c r="E4232" s="22"/>
    </row>
    <row r="4233" spans="5:5" outlineLevel="1" x14ac:dyDescent="0.25">
      <c r="E4233" s="22"/>
    </row>
    <row r="4234" spans="5:5" outlineLevel="1" x14ac:dyDescent="0.25">
      <c r="E4234" s="22"/>
    </row>
    <row r="4235" spans="5:5" outlineLevel="1" x14ac:dyDescent="0.25">
      <c r="E4235" s="22"/>
    </row>
    <row r="4236" spans="5:5" outlineLevel="1" x14ac:dyDescent="0.25">
      <c r="E4236" s="22"/>
    </row>
    <row r="4237" spans="5:5" outlineLevel="1" x14ac:dyDescent="0.25">
      <c r="E4237" s="22"/>
    </row>
    <row r="4238" spans="5:5" outlineLevel="1" x14ac:dyDescent="0.25">
      <c r="E4238" s="22"/>
    </row>
    <row r="4239" spans="5:5" outlineLevel="1" x14ac:dyDescent="0.25">
      <c r="E4239" s="22"/>
    </row>
    <row r="4240" spans="5:5" outlineLevel="1" x14ac:dyDescent="0.25">
      <c r="E4240" s="22"/>
    </row>
    <row r="4241" spans="5:5" outlineLevel="1" x14ac:dyDescent="0.25">
      <c r="E4241" s="22"/>
    </row>
    <row r="4242" spans="5:5" outlineLevel="1" x14ac:dyDescent="0.25">
      <c r="E4242" s="22"/>
    </row>
    <row r="4243" spans="5:5" outlineLevel="1" x14ac:dyDescent="0.25">
      <c r="E4243" s="22"/>
    </row>
    <row r="4244" spans="5:5" outlineLevel="1" x14ac:dyDescent="0.25">
      <c r="E4244" s="22"/>
    </row>
    <row r="4245" spans="5:5" outlineLevel="1" x14ac:dyDescent="0.25">
      <c r="E4245" s="22"/>
    </row>
    <row r="4246" spans="5:5" outlineLevel="1" x14ac:dyDescent="0.25">
      <c r="E4246" s="22"/>
    </row>
    <row r="4247" spans="5:5" outlineLevel="1" x14ac:dyDescent="0.25">
      <c r="E4247" s="22"/>
    </row>
    <row r="4248" spans="5:5" outlineLevel="1" x14ac:dyDescent="0.25">
      <c r="E4248" s="22"/>
    </row>
    <row r="4249" spans="5:5" outlineLevel="1" x14ac:dyDescent="0.25">
      <c r="E4249" s="22"/>
    </row>
    <row r="4250" spans="5:5" outlineLevel="1" x14ac:dyDescent="0.25">
      <c r="E4250" s="22"/>
    </row>
    <row r="4251" spans="5:5" outlineLevel="1" x14ac:dyDescent="0.25">
      <c r="E4251" s="22"/>
    </row>
    <row r="4252" spans="5:5" outlineLevel="1" x14ac:dyDescent="0.25">
      <c r="E4252" s="22"/>
    </row>
    <row r="4253" spans="5:5" outlineLevel="1" x14ac:dyDescent="0.25">
      <c r="E4253" s="22"/>
    </row>
    <row r="4254" spans="5:5" outlineLevel="1" x14ac:dyDescent="0.25">
      <c r="E4254" s="22"/>
    </row>
    <row r="4255" spans="5:5" outlineLevel="1" x14ac:dyDescent="0.25">
      <c r="E4255" s="22"/>
    </row>
    <row r="4256" spans="5:5" outlineLevel="1" x14ac:dyDescent="0.25">
      <c r="E4256" s="22"/>
    </row>
    <row r="4257" spans="5:5" outlineLevel="1" x14ac:dyDescent="0.25">
      <c r="E4257" s="22"/>
    </row>
    <row r="4258" spans="5:5" outlineLevel="1" x14ac:dyDescent="0.25">
      <c r="E4258" s="22"/>
    </row>
    <row r="4259" spans="5:5" outlineLevel="1" x14ac:dyDescent="0.25">
      <c r="E4259" s="22"/>
    </row>
    <row r="4260" spans="5:5" outlineLevel="1" x14ac:dyDescent="0.25">
      <c r="E4260" s="22"/>
    </row>
    <row r="4261" spans="5:5" outlineLevel="1" x14ac:dyDescent="0.25">
      <c r="E4261" s="22"/>
    </row>
    <row r="4262" spans="5:5" outlineLevel="1" x14ac:dyDescent="0.25">
      <c r="E4262" s="22"/>
    </row>
    <row r="4263" spans="5:5" outlineLevel="1" x14ac:dyDescent="0.25">
      <c r="E4263" s="22"/>
    </row>
    <row r="4264" spans="5:5" outlineLevel="1" x14ac:dyDescent="0.25">
      <c r="E4264" s="22"/>
    </row>
    <row r="4265" spans="5:5" outlineLevel="1" x14ac:dyDescent="0.25">
      <c r="E4265" s="22"/>
    </row>
    <row r="4266" spans="5:5" outlineLevel="1" x14ac:dyDescent="0.25">
      <c r="E4266" s="22"/>
    </row>
    <row r="4267" spans="5:5" outlineLevel="1" x14ac:dyDescent="0.25">
      <c r="E4267" s="22"/>
    </row>
    <row r="4268" spans="5:5" outlineLevel="1" x14ac:dyDescent="0.25">
      <c r="E4268" s="22"/>
    </row>
    <row r="4269" spans="5:5" outlineLevel="1" x14ac:dyDescent="0.25">
      <c r="E4269" s="22"/>
    </row>
    <row r="4270" spans="5:5" outlineLevel="1" x14ac:dyDescent="0.25">
      <c r="E4270" s="22"/>
    </row>
    <row r="4271" spans="5:5" outlineLevel="1" x14ac:dyDescent="0.25">
      <c r="E4271" s="22"/>
    </row>
    <row r="4272" spans="5:5" outlineLevel="1" x14ac:dyDescent="0.25">
      <c r="E4272" s="22"/>
    </row>
    <row r="4273" spans="5:5" outlineLevel="1" x14ac:dyDescent="0.25">
      <c r="E4273" s="22"/>
    </row>
    <row r="4274" spans="5:5" outlineLevel="1" x14ac:dyDescent="0.25">
      <c r="E4274" s="22"/>
    </row>
    <row r="4275" spans="5:5" outlineLevel="1" x14ac:dyDescent="0.25">
      <c r="E4275" s="22"/>
    </row>
    <row r="4276" spans="5:5" outlineLevel="1" x14ac:dyDescent="0.25">
      <c r="E4276" s="22"/>
    </row>
    <row r="4277" spans="5:5" outlineLevel="1" x14ac:dyDescent="0.25">
      <c r="E4277" s="22"/>
    </row>
    <row r="4278" spans="5:5" outlineLevel="1" x14ac:dyDescent="0.25">
      <c r="E4278" s="22"/>
    </row>
    <row r="4279" spans="5:5" outlineLevel="1" x14ac:dyDescent="0.25">
      <c r="E4279" s="22"/>
    </row>
    <row r="4280" spans="5:5" outlineLevel="1" x14ac:dyDescent="0.25">
      <c r="E4280" s="22"/>
    </row>
    <row r="4281" spans="5:5" outlineLevel="1" x14ac:dyDescent="0.25">
      <c r="E4281" s="22"/>
    </row>
    <row r="4282" spans="5:5" outlineLevel="1" x14ac:dyDescent="0.25">
      <c r="E4282" s="22"/>
    </row>
    <row r="4283" spans="5:5" outlineLevel="1" x14ac:dyDescent="0.25">
      <c r="E4283" s="22"/>
    </row>
    <row r="4284" spans="5:5" outlineLevel="1" x14ac:dyDescent="0.25">
      <c r="E4284" s="22"/>
    </row>
    <row r="4285" spans="5:5" outlineLevel="1" x14ac:dyDescent="0.25">
      <c r="E4285" s="22"/>
    </row>
    <row r="4286" spans="5:5" outlineLevel="1" x14ac:dyDescent="0.25">
      <c r="E4286" s="22"/>
    </row>
    <row r="4287" spans="5:5" outlineLevel="1" x14ac:dyDescent="0.25">
      <c r="E4287" s="22"/>
    </row>
    <row r="4288" spans="5:5" outlineLevel="1" x14ac:dyDescent="0.25">
      <c r="E4288" s="22"/>
    </row>
    <row r="4289" spans="5:5" outlineLevel="1" x14ac:dyDescent="0.25">
      <c r="E4289" s="22"/>
    </row>
    <row r="4290" spans="5:5" outlineLevel="1" x14ac:dyDescent="0.25">
      <c r="E4290" s="22"/>
    </row>
    <row r="4291" spans="5:5" outlineLevel="1" x14ac:dyDescent="0.25">
      <c r="E4291" s="22"/>
    </row>
    <row r="4292" spans="5:5" outlineLevel="1" x14ac:dyDescent="0.25">
      <c r="E4292" s="22"/>
    </row>
    <row r="4293" spans="5:5" outlineLevel="1" x14ac:dyDescent="0.25">
      <c r="E4293" s="22"/>
    </row>
    <row r="4294" spans="5:5" outlineLevel="1" x14ac:dyDescent="0.25">
      <c r="E4294" s="22"/>
    </row>
    <row r="4295" spans="5:5" outlineLevel="1" x14ac:dyDescent="0.25">
      <c r="E4295" s="22"/>
    </row>
    <row r="4296" spans="5:5" outlineLevel="1" x14ac:dyDescent="0.25">
      <c r="E4296" s="22"/>
    </row>
    <row r="4297" spans="5:5" outlineLevel="1" x14ac:dyDescent="0.25">
      <c r="E4297" s="22"/>
    </row>
    <row r="4298" spans="5:5" outlineLevel="1" x14ac:dyDescent="0.25">
      <c r="E4298" s="22"/>
    </row>
    <row r="4299" spans="5:5" outlineLevel="1" x14ac:dyDescent="0.25">
      <c r="E4299" s="22"/>
    </row>
    <row r="4300" spans="5:5" outlineLevel="1" x14ac:dyDescent="0.25">
      <c r="E4300" s="22"/>
    </row>
    <row r="4301" spans="5:5" outlineLevel="1" x14ac:dyDescent="0.25">
      <c r="E4301" s="22"/>
    </row>
    <row r="4302" spans="5:5" outlineLevel="1" x14ac:dyDescent="0.25">
      <c r="E4302" s="22"/>
    </row>
    <row r="4303" spans="5:5" outlineLevel="1" x14ac:dyDescent="0.25">
      <c r="E4303" s="22"/>
    </row>
    <row r="4304" spans="5:5" outlineLevel="1" x14ac:dyDescent="0.25">
      <c r="E4304" s="22"/>
    </row>
    <row r="4305" spans="5:5" outlineLevel="1" x14ac:dyDescent="0.25">
      <c r="E4305" s="22"/>
    </row>
    <row r="4306" spans="5:5" outlineLevel="1" x14ac:dyDescent="0.25">
      <c r="E4306" s="22"/>
    </row>
    <row r="4307" spans="5:5" outlineLevel="1" x14ac:dyDescent="0.25">
      <c r="E4307" s="22"/>
    </row>
    <row r="4308" spans="5:5" outlineLevel="1" x14ac:dyDescent="0.25">
      <c r="E4308" s="22"/>
    </row>
    <row r="4309" spans="5:5" outlineLevel="1" x14ac:dyDescent="0.25">
      <c r="E4309" s="22"/>
    </row>
    <row r="4310" spans="5:5" outlineLevel="1" x14ac:dyDescent="0.25">
      <c r="E4310" s="22"/>
    </row>
    <row r="4311" spans="5:5" outlineLevel="1" x14ac:dyDescent="0.25">
      <c r="E4311" s="22"/>
    </row>
    <row r="4312" spans="5:5" outlineLevel="1" x14ac:dyDescent="0.25">
      <c r="E4312" s="22"/>
    </row>
    <row r="4313" spans="5:5" outlineLevel="1" x14ac:dyDescent="0.25">
      <c r="E4313" s="22"/>
    </row>
    <row r="4314" spans="5:5" outlineLevel="1" x14ac:dyDescent="0.25">
      <c r="E4314" s="22"/>
    </row>
    <row r="4315" spans="5:5" outlineLevel="1" x14ac:dyDescent="0.25">
      <c r="E4315" s="22"/>
    </row>
    <row r="4316" spans="5:5" outlineLevel="1" x14ac:dyDescent="0.25">
      <c r="E4316" s="22"/>
    </row>
    <row r="4317" spans="5:5" outlineLevel="1" x14ac:dyDescent="0.25">
      <c r="E4317" s="22"/>
    </row>
    <row r="4318" spans="5:5" outlineLevel="1" x14ac:dyDescent="0.25">
      <c r="E4318" s="22"/>
    </row>
    <row r="4319" spans="5:5" outlineLevel="1" x14ac:dyDescent="0.25">
      <c r="E4319" s="22"/>
    </row>
    <row r="4320" spans="5:5" outlineLevel="1" x14ac:dyDescent="0.25">
      <c r="E4320" s="22"/>
    </row>
    <row r="4321" spans="5:5" outlineLevel="1" x14ac:dyDescent="0.25">
      <c r="E4321" s="22"/>
    </row>
    <row r="4322" spans="5:5" outlineLevel="1" x14ac:dyDescent="0.25">
      <c r="E4322" s="22"/>
    </row>
    <row r="4323" spans="5:5" outlineLevel="1" x14ac:dyDescent="0.25">
      <c r="E4323" s="22"/>
    </row>
    <row r="4324" spans="5:5" outlineLevel="1" x14ac:dyDescent="0.25">
      <c r="E4324" s="22"/>
    </row>
    <row r="4325" spans="5:5" outlineLevel="1" x14ac:dyDescent="0.25">
      <c r="E4325" s="22"/>
    </row>
    <row r="4326" spans="5:5" outlineLevel="1" x14ac:dyDescent="0.25">
      <c r="E4326" s="22"/>
    </row>
    <row r="4327" spans="5:5" outlineLevel="1" x14ac:dyDescent="0.25">
      <c r="E4327" s="22"/>
    </row>
    <row r="4328" spans="5:5" outlineLevel="1" x14ac:dyDescent="0.25">
      <c r="E4328" s="22"/>
    </row>
    <row r="4329" spans="5:5" outlineLevel="1" x14ac:dyDescent="0.25">
      <c r="E4329" s="22"/>
    </row>
    <row r="4330" spans="5:5" outlineLevel="1" x14ac:dyDescent="0.25">
      <c r="E4330" s="22"/>
    </row>
    <row r="4331" spans="5:5" outlineLevel="1" x14ac:dyDescent="0.25">
      <c r="E4331" s="22"/>
    </row>
    <row r="4332" spans="5:5" outlineLevel="1" x14ac:dyDescent="0.25">
      <c r="E4332" s="22"/>
    </row>
    <row r="4333" spans="5:5" outlineLevel="1" x14ac:dyDescent="0.25">
      <c r="E4333" s="22"/>
    </row>
    <row r="4334" spans="5:5" outlineLevel="1" x14ac:dyDescent="0.25">
      <c r="E4334" s="22"/>
    </row>
    <row r="4335" spans="5:5" outlineLevel="1" x14ac:dyDescent="0.25">
      <c r="E4335" s="22"/>
    </row>
    <row r="4336" spans="5:5" outlineLevel="1" x14ac:dyDescent="0.25">
      <c r="E4336" s="22"/>
    </row>
    <row r="4337" spans="5:5" outlineLevel="1" x14ac:dyDescent="0.25">
      <c r="E4337" s="22"/>
    </row>
    <row r="4338" spans="5:5" outlineLevel="1" x14ac:dyDescent="0.25">
      <c r="E4338" s="22"/>
    </row>
    <row r="4339" spans="5:5" outlineLevel="1" x14ac:dyDescent="0.25">
      <c r="E4339" s="22"/>
    </row>
    <row r="4340" spans="5:5" outlineLevel="1" x14ac:dyDescent="0.25">
      <c r="E4340" s="22"/>
    </row>
    <row r="4341" spans="5:5" outlineLevel="1" x14ac:dyDescent="0.25">
      <c r="E4341" s="22"/>
    </row>
    <row r="4342" spans="5:5" outlineLevel="1" x14ac:dyDescent="0.25">
      <c r="E4342" s="22"/>
    </row>
    <row r="4343" spans="5:5" outlineLevel="1" x14ac:dyDescent="0.25">
      <c r="E4343" s="22"/>
    </row>
    <row r="4344" spans="5:5" outlineLevel="1" x14ac:dyDescent="0.25">
      <c r="E4344" s="22"/>
    </row>
    <row r="4345" spans="5:5" outlineLevel="1" x14ac:dyDescent="0.25">
      <c r="E4345" s="22"/>
    </row>
    <row r="4346" spans="5:5" outlineLevel="1" x14ac:dyDescent="0.25">
      <c r="E4346" s="22"/>
    </row>
    <row r="4347" spans="5:5" outlineLevel="1" x14ac:dyDescent="0.25">
      <c r="E4347" s="22"/>
    </row>
    <row r="4348" spans="5:5" outlineLevel="1" x14ac:dyDescent="0.25">
      <c r="E4348" s="22"/>
    </row>
    <row r="4349" spans="5:5" outlineLevel="1" x14ac:dyDescent="0.25">
      <c r="E4349" s="22"/>
    </row>
    <row r="4350" spans="5:5" outlineLevel="1" x14ac:dyDescent="0.25">
      <c r="E4350" s="22"/>
    </row>
    <row r="4351" spans="5:5" outlineLevel="1" x14ac:dyDescent="0.25">
      <c r="E4351" s="22"/>
    </row>
    <row r="4352" spans="5:5" outlineLevel="1" x14ac:dyDescent="0.25">
      <c r="E4352" s="22"/>
    </row>
    <row r="4353" spans="5:5" outlineLevel="1" x14ac:dyDescent="0.25">
      <c r="E4353" s="22"/>
    </row>
    <row r="4354" spans="5:5" outlineLevel="1" x14ac:dyDescent="0.25">
      <c r="E4354" s="22"/>
    </row>
    <row r="4355" spans="5:5" outlineLevel="1" x14ac:dyDescent="0.25">
      <c r="E4355" s="22"/>
    </row>
    <row r="4356" spans="5:5" outlineLevel="1" x14ac:dyDescent="0.25">
      <c r="E4356" s="22"/>
    </row>
    <row r="4357" spans="5:5" outlineLevel="1" x14ac:dyDescent="0.25">
      <c r="E4357" s="22"/>
    </row>
    <row r="4358" spans="5:5" outlineLevel="1" x14ac:dyDescent="0.25">
      <c r="E4358" s="22"/>
    </row>
    <row r="4359" spans="5:5" outlineLevel="1" x14ac:dyDescent="0.25">
      <c r="E4359" s="22"/>
    </row>
    <row r="4360" spans="5:5" outlineLevel="1" x14ac:dyDescent="0.25">
      <c r="E4360" s="22"/>
    </row>
    <row r="4361" spans="5:5" outlineLevel="1" x14ac:dyDescent="0.25">
      <c r="E4361" s="22"/>
    </row>
    <row r="4362" spans="5:5" outlineLevel="1" x14ac:dyDescent="0.25">
      <c r="E4362" s="22"/>
    </row>
    <row r="4363" spans="5:5" outlineLevel="1" x14ac:dyDescent="0.25">
      <c r="E4363" s="22"/>
    </row>
    <row r="4364" spans="5:5" outlineLevel="1" x14ac:dyDescent="0.25">
      <c r="E4364" s="22"/>
    </row>
    <row r="4365" spans="5:5" outlineLevel="1" x14ac:dyDescent="0.25">
      <c r="E4365" s="22"/>
    </row>
    <row r="4366" spans="5:5" outlineLevel="1" x14ac:dyDescent="0.25">
      <c r="E4366" s="22"/>
    </row>
    <row r="4367" spans="5:5" outlineLevel="1" x14ac:dyDescent="0.25">
      <c r="E4367" s="22"/>
    </row>
    <row r="4368" spans="5:5" outlineLevel="1" x14ac:dyDescent="0.25">
      <c r="E4368" s="22"/>
    </row>
    <row r="4369" spans="5:5" outlineLevel="1" x14ac:dyDescent="0.25">
      <c r="E4369" s="22"/>
    </row>
    <row r="4370" spans="5:5" outlineLevel="1" x14ac:dyDescent="0.25">
      <c r="E4370" s="22"/>
    </row>
    <row r="4371" spans="5:5" outlineLevel="1" x14ac:dyDescent="0.25">
      <c r="E4371" s="22"/>
    </row>
    <row r="4372" spans="5:5" outlineLevel="1" x14ac:dyDescent="0.25">
      <c r="E4372" s="22"/>
    </row>
    <row r="4373" spans="5:5" outlineLevel="1" x14ac:dyDescent="0.25">
      <c r="E4373" s="22"/>
    </row>
    <row r="4374" spans="5:5" outlineLevel="1" x14ac:dyDescent="0.25">
      <c r="E4374" s="22"/>
    </row>
    <row r="4375" spans="5:5" outlineLevel="1" x14ac:dyDescent="0.25">
      <c r="E4375" s="22"/>
    </row>
    <row r="4376" spans="5:5" outlineLevel="1" x14ac:dyDescent="0.25">
      <c r="E4376" s="22"/>
    </row>
    <row r="4377" spans="5:5" outlineLevel="1" x14ac:dyDescent="0.25">
      <c r="E4377" s="22"/>
    </row>
    <row r="4378" spans="5:5" outlineLevel="1" x14ac:dyDescent="0.25">
      <c r="E4378" s="22"/>
    </row>
    <row r="4379" spans="5:5" outlineLevel="1" x14ac:dyDescent="0.25">
      <c r="E4379" s="22"/>
    </row>
    <row r="4380" spans="5:5" outlineLevel="1" x14ac:dyDescent="0.25">
      <c r="E4380" s="22"/>
    </row>
    <row r="4381" spans="5:5" outlineLevel="1" x14ac:dyDescent="0.25">
      <c r="E4381" s="22"/>
    </row>
    <row r="4382" spans="5:5" outlineLevel="1" x14ac:dyDescent="0.25">
      <c r="E4382" s="22"/>
    </row>
    <row r="4383" spans="5:5" outlineLevel="1" x14ac:dyDescent="0.25">
      <c r="E4383" s="22"/>
    </row>
    <row r="4384" spans="5:5" outlineLevel="1" x14ac:dyDescent="0.25">
      <c r="E4384" s="22"/>
    </row>
    <row r="4385" spans="5:5" outlineLevel="1" x14ac:dyDescent="0.25">
      <c r="E4385" s="22"/>
    </row>
    <row r="4386" spans="5:5" outlineLevel="1" x14ac:dyDescent="0.25">
      <c r="E4386" s="22"/>
    </row>
    <row r="4387" spans="5:5" outlineLevel="1" x14ac:dyDescent="0.25">
      <c r="E4387" s="22"/>
    </row>
    <row r="4388" spans="5:5" outlineLevel="1" x14ac:dyDescent="0.25">
      <c r="E4388" s="22"/>
    </row>
    <row r="4389" spans="5:5" outlineLevel="1" x14ac:dyDescent="0.25">
      <c r="E4389" s="22"/>
    </row>
    <row r="4390" spans="5:5" outlineLevel="1" x14ac:dyDescent="0.25">
      <c r="E4390" s="22"/>
    </row>
    <row r="4391" spans="5:5" outlineLevel="1" x14ac:dyDescent="0.25">
      <c r="E4391" s="22"/>
    </row>
    <row r="4392" spans="5:5" outlineLevel="1" x14ac:dyDescent="0.25">
      <c r="E4392" s="22"/>
    </row>
    <row r="4393" spans="5:5" outlineLevel="1" x14ac:dyDescent="0.25">
      <c r="E4393" s="22"/>
    </row>
    <row r="4394" spans="5:5" outlineLevel="1" x14ac:dyDescent="0.25">
      <c r="E4394" s="22"/>
    </row>
    <row r="4395" spans="5:5" outlineLevel="1" x14ac:dyDescent="0.25">
      <c r="E4395" s="22"/>
    </row>
    <row r="4396" spans="5:5" outlineLevel="1" x14ac:dyDescent="0.25">
      <c r="E4396" s="22"/>
    </row>
    <row r="4397" spans="5:5" outlineLevel="1" x14ac:dyDescent="0.25">
      <c r="E4397" s="22"/>
    </row>
    <row r="4398" spans="5:5" outlineLevel="1" x14ac:dyDescent="0.25">
      <c r="E4398" s="22"/>
    </row>
    <row r="4399" spans="5:5" outlineLevel="1" x14ac:dyDescent="0.25">
      <c r="E4399" s="22"/>
    </row>
    <row r="4400" spans="5:5" outlineLevel="1" x14ac:dyDescent="0.25">
      <c r="E4400" s="22"/>
    </row>
    <row r="4401" spans="5:5" outlineLevel="1" x14ac:dyDescent="0.25">
      <c r="E4401" s="22"/>
    </row>
    <row r="4402" spans="5:5" outlineLevel="1" x14ac:dyDescent="0.25">
      <c r="E4402" s="22"/>
    </row>
    <row r="4403" spans="5:5" outlineLevel="1" x14ac:dyDescent="0.25">
      <c r="E4403" s="22"/>
    </row>
    <row r="4404" spans="5:5" outlineLevel="1" x14ac:dyDescent="0.25">
      <c r="E4404" s="22"/>
    </row>
    <row r="4405" spans="5:5" outlineLevel="1" x14ac:dyDescent="0.25">
      <c r="E4405" s="22"/>
    </row>
    <row r="4406" spans="5:5" outlineLevel="1" x14ac:dyDescent="0.25">
      <c r="E4406" s="22"/>
    </row>
    <row r="4407" spans="5:5" outlineLevel="1" x14ac:dyDescent="0.25">
      <c r="E4407" s="22"/>
    </row>
    <row r="4408" spans="5:5" outlineLevel="1" x14ac:dyDescent="0.25">
      <c r="E4408" s="22"/>
    </row>
    <row r="4409" spans="5:5" outlineLevel="1" x14ac:dyDescent="0.25">
      <c r="E4409" s="22"/>
    </row>
    <row r="4410" spans="5:5" outlineLevel="1" x14ac:dyDescent="0.25">
      <c r="E4410" s="22"/>
    </row>
    <row r="4411" spans="5:5" outlineLevel="1" x14ac:dyDescent="0.25">
      <c r="E4411" s="22"/>
    </row>
    <row r="4412" spans="5:5" outlineLevel="1" x14ac:dyDescent="0.25">
      <c r="E4412" s="22"/>
    </row>
    <row r="4413" spans="5:5" outlineLevel="1" x14ac:dyDescent="0.25">
      <c r="E4413" s="22"/>
    </row>
    <row r="4414" spans="5:5" outlineLevel="1" x14ac:dyDescent="0.25">
      <c r="E4414" s="22"/>
    </row>
    <row r="4415" spans="5:5" outlineLevel="1" x14ac:dyDescent="0.25">
      <c r="E4415" s="22"/>
    </row>
    <row r="4416" spans="5:5" outlineLevel="1" x14ac:dyDescent="0.25">
      <c r="E4416" s="22"/>
    </row>
    <row r="4417" spans="5:5" outlineLevel="1" x14ac:dyDescent="0.25">
      <c r="E4417" s="22"/>
    </row>
    <row r="4418" spans="5:5" outlineLevel="1" x14ac:dyDescent="0.25">
      <c r="E4418" s="22"/>
    </row>
    <row r="4419" spans="5:5" outlineLevel="1" x14ac:dyDescent="0.25">
      <c r="E4419" s="22"/>
    </row>
    <row r="4420" spans="5:5" outlineLevel="1" x14ac:dyDescent="0.25">
      <c r="E4420" s="22"/>
    </row>
    <row r="4421" spans="5:5" outlineLevel="1" x14ac:dyDescent="0.25">
      <c r="E4421" s="22"/>
    </row>
    <row r="4422" spans="5:5" outlineLevel="1" x14ac:dyDescent="0.25">
      <c r="E4422" s="22"/>
    </row>
    <row r="4423" spans="5:5" outlineLevel="1" x14ac:dyDescent="0.25">
      <c r="E4423" s="22"/>
    </row>
    <row r="4424" spans="5:5" outlineLevel="1" x14ac:dyDescent="0.25">
      <c r="E4424" s="22"/>
    </row>
    <row r="4425" spans="5:5" outlineLevel="1" x14ac:dyDescent="0.25">
      <c r="E4425" s="22"/>
    </row>
    <row r="4426" spans="5:5" outlineLevel="1" x14ac:dyDescent="0.25">
      <c r="E4426" s="22"/>
    </row>
    <row r="4427" spans="5:5" outlineLevel="1" x14ac:dyDescent="0.25">
      <c r="E4427" s="22"/>
    </row>
    <row r="4428" spans="5:5" outlineLevel="1" x14ac:dyDescent="0.25">
      <c r="E4428" s="22"/>
    </row>
    <row r="4429" spans="5:5" outlineLevel="1" x14ac:dyDescent="0.25">
      <c r="E4429" s="22"/>
    </row>
    <row r="4430" spans="5:5" outlineLevel="1" x14ac:dyDescent="0.25">
      <c r="E4430" s="22"/>
    </row>
    <row r="4431" spans="5:5" outlineLevel="1" x14ac:dyDescent="0.25">
      <c r="E4431" s="22"/>
    </row>
    <row r="4432" spans="5:5" outlineLevel="1" x14ac:dyDescent="0.25">
      <c r="E4432" s="22"/>
    </row>
    <row r="4433" spans="5:5" outlineLevel="1" x14ac:dyDescent="0.25">
      <c r="E4433" s="22"/>
    </row>
    <row r="4434" spans="5:5" outlineLevel="1" x14ac:dyDescent="0.25">
      <c r="E4434" s="22"/>
    </row>
    <row r="4435" spans="5:5" outlineLevel="1" x14ac:dyDescent="0.25">
      <c r="E4435" s="22"/>
    </row>
    <row r="4436" spans="5:5" outlineLevel="1" x14ac:dyDescent="0.25">
      <c r="E4436" s="22"/>
    </row>
    <row r="4437" spans="5:5" outlineLevel="1" x14ac:dyDescent="0.25">
      <c r="E4437" s="22"/>
    </row>
    <row r="4438" spans="5:5" outlineLevel="1" x14ac:dyDescent="0.25">
      <c r="E4438" s="22"/>
    </row>
    <row r="4439" spans="5:5" outlineLevel="1" x14ac:dyDescent="0.25">
      <c r="E4439" s="22"/>
    </row>
    <row r="4440" spans="5:5" outlineLevel="1" x14ac:dyDescent="0.25">
      <c r="E4440" s="22"/>
    </row>
    <row r="4441" spans="5:5" outlineLevel="1" x14ac:dyDescent="0.25">
      <c r="E4441" s="22"/>
    </row>
    <row r="4442" spans="5:5" outlineLevel="1" x14ac:dyDescent="0.25">
      <c r="E4442" s="22"/>
    </row>
    <row r="4443" spans="5:5" outlineLevel="1" x14ac:dyDescent="0.25">
      <c r="E4443" s="22"/>
    </row>
    <row r="4444" spans="5:5" outlineLevel="1" x14ac:dyDescent="0.25">
      <c r="E4444" s="22"/>
    </row>
    <row r="4445" spans="5:5" outlineLevel="1" x14ac:dyDescent="0.25">
      <c r="E4445" s="22"/>
    </row>
    <row r="4446" spans="5:5" outlineLevel="1" x14ac:dyDescent="0.25">
      <c r="E4446" s="22"/>
    </row>
    <row r="4447" spans="5:5" outlineLevel="1" x14ac:dyDescent="0.25">
      <c r="E4447" s="22"/>
    </row>
    <row r="4448" spans="5:5" outlineLevel="1" x14ac:dyDescent="0.25">
      <c r="E4448" s="22"/>
    </row>
    <row r="4449" spans="5:5" outlineLevel="1" x14ac:dyDescent="0.25">
      <c r="E4449" s="22"/>
    </row>
    <row r="4450" spans="5:5" outlineLevel="1" x14ac:dyDescent="0.25">
      <c r="E4450" s="22"/>
    </row>
    <row r="4451" spans="5:5" outlineLevel="1" x14ac:dyDescent="0.25">
      <c r="E4451" s="22"/>
    </row>
    <row r="4452" spans="5:5" outlineLevel="1" x14ac:dyDescent="0.25">
      <c r="E4452" s="22"/>
    </row>
    <row r="4453" spans="5:5" outlineLevel="1" x14ac:dyDescent="0.25">
      <c r="E4453" s="22"/>
    </row>
    <row r="4454" spans="5:5" outlineLevel="1" x14ac:dyDescent="0.25">
      <c r="E4454" s="22"/>
    </row>
    <row r="4455" spans="5:5" outlineLevel="1" x14ac:dyDescent="0.25">
      <c r="E4455" s="22"/>
    </row>
    <row r="4456" spans="5:5" outlineLevel="1" x14ac:dyDescent="0.25">
      <c r="E4456" s="22"/>
    </row>
    <row r="4457" spans="5:5" outlineLevel="1" x14ac:dyDescent="0.25">
      <c r="E4457" s="22"/>
    </row>
    <row r="4458" spans="5:5" outlineLevel="1" x14ac:dyDescent="0.25">
      <c r="E4458" s="22"/>
    </row>
    <row r="4459" spans="5:5" outlineLevel="1" x14ac:dyDescent="0.25">
      <c r="E4459" s="22"/>
    </row>
    <row r="4460" spans="5:5" outlineLevel="1" x14ac:dyDescent="0.25">
      <c r="E4460" s="22"/>
    </row>
    <row r="4461" spans="5:5" outlineLevel="1" x14ac:dyDescent="0.25">
      <c r="E4461" s="22"/>
    </row>
    <row r="4462" spans="5:5" outlineLevel="1" x14ac:dyDescent="0.25">
      <c r="E4462" s="22"/>
    </row>
    <row r="4463" spans="5:5" outlineLevel="1" x14ac:dyDescent="0.25">
      <c r="E4463" s="22"/>
    </row>
    <row r="4464" spans="5:5" outlineLevel="1" x14ac:dyDescent="0.25">
      <c r="E4464" s="22"/>
    </row>
    <row r="4465" spans="5:5" outlineLevel="1" x14ac:dyDescent="0.25">
      <c r="E4465" s="22"/>
    </row>
    <row r="4466" spans="5:5" outlineLevel="1" x14ac:dyDescent="0.25">
      <c r="E4466" s="22"/>
    </row>
    <row r="4467" spans="5:5" outlineLevel="1" x14ac:dyDescent="0.25">
      <c r="E4467" s="22"/>
    </row>
    <row r="4468" spans="5:5" outlineLevel="1" x14ac:dyDescent="0.25">
      <c r="E4468" s="22"/>
    </row>
    <row r="4469" spans="5:5" outlineLevel="1" x14ac:dyDescent="0.25">
      <c r="E4469" s="22"/>
    </row>
    <row r="4470" spans="5:5" outlineLevel="1" x14ac:dyDescent="0.25">
      <c r="E4470" s="22"/>
    </row>
    <row r="4471" spans="5:5" outlineLevel="1" x14ac:dyDescent="0.25">
      <c r="E4471" s="22"/>
    </row>
    <row r="4472" spans="5:5" outlineLevel="1" x14ac:dyDescent="0.25">
      <c r="E4472" s="22"/>
    </row>
    <row r="4473" spans="5:5" outlineLevel="1" x14ac:dyDescent="0.25">
      <c r="E4473" s="22"/>
    </row>
    <row r="4474" spans="5:5" outlineLevel="1" x14ac:dyDescent="0.25">
      <c r="E4474" s="22"/>
    </row>
    <row r="4475" spans="5:5" outlineLevel="1" x14ac:dyDescent="0.25">
      <c r="E4475" s="22"/>
    </row>
    <row r="4476" spans="5:5" outlineLevel="1" x14ac:dyDescent="0.25">
      <c r="E4476" s="22"/>
    </row>
    <row r="4477" spans="5:5" outlineLevel="1" x14ac:dyDescent="0.25">
      <c r="E4477" s="22"/>
    </row>
    <row r="4478" spans="5:5" outlineLevel="1" x14ac:dyDescent="0.25">
      <c r="E4478" s="22"/>
    </row>
    <row r="4479" spans="5:5" outlineLevel="1" x14ac:dyDescent="0.25">
      <c r="E4479" s="22"/>
    </row>
    <row r="4480" spans="5:5" outlineLevel="1" x14ac:dyDescent="0.25">
      <c r="E4480" s="22"/>
    </row>
    <row r="4481" spans="5:5" outlineLevel="1" x14ac:dyDescent="0.25">
      <c r="E4481" s="22"/>
    </row>
    <row r="4482" spans="5:5" outlineLevel="1" x14ac:dyDescent="0.25">
      <c r="E4482" s="22"/>
    </row>
    <row r="4483" spans="5:5" outlineLevel="1" x14ac:dyDescent="0.25">
      <c r="E4483" s="22"/>
    </row>
    <row r="4484" spans="5:5" outlineLevel="1" x14ac:dyDescent="0.25">
      <c r="E4484" s="22"/>
    </row>
    <row r="4485" spans="5:5" outlineLevel="1" x14ac:dyDescent="0.25">
      <c r="E4485" s="22"/>
    </row>
    <row r="4486" spans="5:5" outlineLevel="1" x14ac:dyDescent="0.25">
      <c r="E4486" s="22"/>
    </row>
    <row r="4487" spans="5:5" outlineLevel="1" x14ac:dyDescent="0.25">
      <c r="E4487" s="22"/>
    </row>
    <row r="4488" spans="5:5" outlineLevel="1" x14ac:dyDescent="0.25">
      <c r="E4488" s="22"/>
    </row>
    <row r="4489" spans="5:5" outlineLevel="1" x14ac:dyDescent="0.25">
      <c r="E4489" s="22"/>
    </row>
    <row r="4490" spans="5:5" outlineLevel="1" x14ac:dyDescent="0.25">
      <c r="E4490" s="22"/>
    </row>
    <row r="4491" spans="5:5" outlineLevel="1" x14ac:dyDescent="0.25">
      <c r="E4491" s="22"/>
    </row>
    <row r="4492" spans="5:5" outlineLevel="1" x14ac:dyDescent="0.25">
      <c r="E4492" s="22"/>
    </row>
    <row r="4493" spans="5:5" outlineLevel="1" x14ac:dyDescent="0.25">
      <c r="E4493" s="22"/>
    </row>
    <row r="4494" spans="5:5" outlineLevel="1" x14ac:dyDescent="0.25">
      <c r="E4494" s="22"/>
    </row>
    <row r="4495" spans="5:5" outlineLevel="1" x14ac:dyDescent="0.25">
      <c r="E4495" s="22"/>
    </row>
    <row r="4496" spans="5:5" outlineLevel="1" x14ac:dyDescent="0.25">
      <c r="E4496" s="22"/>
    </row>
    <row r="4497" spans="5:5" outlineLevel="1" x14ac:dyDescent="0.25">
      <c r="E4497" s="22"/>
    </row>
    <row r="4498" spans="5:5" outlineLevel="1" x14ac:dyDescent="0.25">
      <c r="E4498" s="22"/>
    </row>
    <row r="4499" spans="5:5" outlineLevel="1" x14ac:dyDescent="0.25">
      <c r="E4499" s="22"/>
    </row>
    <row r="4500" spans="5:5" outlineLevel="1" x14ac:dyDescent="0.25">
      <c r="E4500" s="22"/>
    </row>
    <row r="4501" spans="5:5" outlineLevel="1" x14ac:dyDescent="0.25">
      <c r="E4501" s="22"/>
    </row>
    <row r="4502" spans="5:5" outlineLevel="1" x14ac:dyDescent="0.25">
      <c r="E4502" s="22"/>
    </row>
    <row r="4503" spans="5:5" outlineLevel="1" x14ac:dyDescent="0.25">
      <c r="E4503" s="22"/>
    </row>
    <row r="4504" spans="5:5" outlineLevel="1" x14ac:dyDescent="0.25">
      <c r="E4504" s="22"/>
    </row>
    <row r="4505" spans="5:5" outlineLevel="1" x14ac:dyDescent="0.25">
      <c r="E4505" s="22"/>
    </row>
    <row r="4506" spans="5:5" outlineLevel="1" x14ac:dyDescent="0.25">
      <c r="E4506" s="22"/>
    </row>
    <row r="4507" spans="5:5" outlineLevel="1" x14ac:dyDescent="0.25">
      <c r="E4507" s="22"/>
    </row>
    <row r="4508" spans="5:5" outlineLevel="1" x14ac:dyDescent="0.25">
      <c r="E4508" s="22"/>
    </row>
    <row r="4509" spans="5:5" outlineLevel="1" x14ac:dyDescent="0.25">
      <c r="E4509" s="22"/>
    </row>
    <row r="4510" spans="5:5" outlineLevel="1" x14ac:dyDescent="0.25">
      <c r="E4510" s="22"/>
    </row>
    <row r="4511" spans="5:5" outlineLevel="1" x14ac:dyDescent="0.25">
      <c r="E4511" s="22"/>
    </row>
    <row r="4512" spans="5:5" outlineLevel="1" x14ac:dyDescent="0.25">
      <c r="E4512" s="22"/>
    </row>
    <row r="4513" spans="5:5" outlineLevel="1" x14ac:dyDescent="0.25">
      <c r="E4513" s="22"/>
    </row>
    <row r="4514" spans="5:5" outlineLevel="1" x14ac:dyDescent="0.25">
      <c r="E4514" s="22"/>
    </row>
    <row r="4515" spans="5:5" outlineLevel="1" x14ac:dyDescent="0.25">
      <c r="E4515" s="22"/>
    </row>
    <row r="4516" spans="5:5" outlineLevel="1" x14ac:dyDescent="0.25">
      <c r="E4516" s="22"/>
    </row>
    <row r="4517" spans="5:5" outlineLevel="1" x14ac:dyDescent="0.25">
      <c r="E4517" s="22"/>
    </row>
    <row r="4518" spans="5:5" outlineLevel="1" x14ac:dyDescent="0.25">
      <c r="E4518" s="22"/>
    </row>
    <row r="4519" spans="5:5" outlineLevel="1" x14ac:dyDescent="0.25">
      <c r="E4519" s="22"/>
    </row>
    <row r="4520" spans="5:5" outlineLevel="1" x14ac:dyDescent="0.25">
      <c r="E4520" s="22"/>
    </row>
    <row r="4521" spans="5:5" outlineLevel="1" x14ac:dyDescent="0.25">
      <c r="E4521" s="22"/>
    </row>
    <row r="4522" spans="5:5" outlineLevel="1" x14ac:dyDescent="0.25">
      <c r="E4522" s="22"/>
    </row>
    <row r="4523" spans="5:5" outlineLevel="1" x14ac:dyDescent="0.25">
      <c r="E4523" s="22"/>
    </row>
    <row r="4524" spans="5:5" outlineLevel="1" x14ac:dyDescent="0.25">
      <c r="E4524" s="22"/>
    </row>
    <row r="4525" spans="5:5" outlineLevel="1" x14ac:dyDescent="0.25">
      <c r="E4525" s="22"/>
    </row>
    <row r="4526" spans="5:5" outlineLevel="1" x14ac:dyDescent="0.25">
      <c r="E4526" s="22"/>
    </row>
    <row r="4527" spans="5:5" outlineLevel="1" x14ac:dyDescent="0.25">
      <c r="E4527" s="22"/>
    </row>
    <row r="4528" spans="5:5" outlineLevel="1" x14ac:dyDescent="0.25">
      <c r="E4528" s="22"/>
    </row>
    <row r="4529" spans="5:5" outlineLevel="1" x14ac:dyDescent="0.25">
      <c r="E4529" s="22"/>
    </row>
    <row r="4530" spans="5:5" outlineLevel="1" x14ac:dyDescent="0.25">
      <c r="E4530" s="22"/>
    </row>
    <row r="4531" spans="5:5" outlineLevel="1" x14ac:dyDescent="0.25">
      <c r="E4531" s="22"/>
    </row>
    <row r="4532" spans="5:5" outlineLevel="1" x14ac:dyDescent="0.25">
      <c r="E4532" s="22"/>
    </row>
    <row r="4533" spans="5:5" outlineLevel="1" x14ac:dyDescent="0.25">
      <c r="E4533" s="22"/>
    </row>
    <row r="4534" spans="5:5" outlineLevel="1" x14ac:dyDescent="0.25">
      <c r="E4534" s="22"/>
    </row>
    <row r="4535" spans="5:5" outlineLevel="1" x14ac:dyDescent="0.25">
      <c r="E4535" s="22"/>
    </row>
    <row r="4536" spans="5:5" outlineLevel="1" x14ac:dyDescent="0.25">
      <c r="E4536" s="22"/>
    </row>
    <row r="4537" spans="5:5" outlineLevel="1" x14ac:dyDescent="0.25">
      <c r="E4537" s="22"/>
    </row>
    <row r="4538" spans="5:5" outlineLevel="1" x14ac:dyDescent="0.25">
      <c r="E4538" s="22"/>
    </row>
    <row r="4539" spans="5:5" outlineLevel="1" x14ac:dyDescent="0.25">
      <c r="E4539" s="22"/>
    </row>
    <row r="4540" spans="5:5" outlineLevel="1" x14ac:dyDescent="0.25">
      <c r="E4540" s="22"/>
    </row>
    <row r="4541" spans="5:5" outlineLevel="1" x14ac:dyDescent="0.25">
      <c r="E4541" s="22"/>
    </row>
    <row r="4542" spans="5:5" outlineLevel="1" x14ac:dyDescent="0.25">
      <c r="E4542" s="22"/>
    </row>
    <row r="4543" spans="5:5" outlineLevel="1" x14ac:dyDescent="0.25">
      <c r="E4543" s="22"/>
    </row>
    <row r="4544" spans="5:5" outlineLevel="1" x14ac:dyDescent="0.25">
      <c r="E4544" s="22"/>
    </row>
    <row r="4545" spans="5:5" outlineLevel="1" x14ac:dyDescent="0.25">
      <c r="E4545" s="22"/>
    </row>
    <row r="4546" spans="5:5" outlineLevel="1" x14ac:dyDescent="0.25">
      <c r="E4546" s="22"/>
    </row>
    <row r="4547" spans="5:5" outlineLevel="1" x14ac:dyDescent="0.25">
      <c r="E4547" s="22"/>
    </row>
    <row r="4548" spans="5:5" outlineLevel="1" x14ac:dyDescent="0.25">
      <c r="E4548" s="22"/>
    </row>
    <row r="4549" spans="5:5" outlineLevel="1" x14ac:dyDescent="0.25">
      <c r="E4549" s="22"/>
    </row>
    <row r="4550" spans="5:5" outlineLevel="1" x14ac:dyDescent="0.25">
      <c r="E4550" s="22"/>
    </row>
    <row r="4551" spans="5:5" outlineLevel="1" x14ac:dyDescent="0.25">
      <c r="E4551" s="22"/>
    </row>
    <row r="4552" spans="5:5" outlineLevel="1" x14ac:dyDescent="0.25">
      <c r="E4552" s="22"/>
    </row>
    <row r="4553" spans="5:5" outlineLevel="1" x14ac:dyDescent="0.25">
      <c r="E4553" s="22"/>
    </row>
    <row r="4554" spans="5:5" outlineLevel="1" x14ac:dyDescent="0.25">
      <c r="E4554" s="22"/>
    </row>
    <row r="4555" spans="5:5" outlineLevel="1" x14ac:dyDescent="0.25">
      <c r="E4555" s="22"/>
    </row>
    <row r="4556" spans="5:5" outlineLevel="1" x14ac:dyDescent="0.25">
      <c r="E4556" s="22"/>
    </row>
    <row r="4557" spans="5:5" outlineLevel="1" x14ac:dyDescent="0.25">
      <c r="E4557" s="22"/>
    </row>
    <row r="4558" spans="5:5" outlineLevel="1" x14ac:dyDescent="0.25">
      <c r="E4558" s="22"/>
    </row>
    <row r="4559" spans="5:5" outlineLevel="1" x14ac:dyDescent="0.25">
      <c r="E4559" s="22"/>
    </row>
    <row r="4560" spans="5:5" outlineLevel="1" x14ac:dyDescent="0.25">
      <c r="E4560" s="22"/>
    </row>
    <row r="4561" spans="5:5" outlineLevel="1" x14ac:dyDescent="0.25">
      <c r="E4561" s="22"/>
    </row>
    <row r="4562" spans="5:5" outlineLevel="1" x14ac:dyDescent="0.25">
      <c r="E4562" s="22"/>
    </row>
    <row r="4563" spans="5:5" outlineLevel="1" x14ac:dyDescent="0.25">
      <c r="E4563" s="22"/>
    </row>
    <row r="4564" spans="5:5" outlineLevel="1" x14ac:dyDescent="0.25">
      <c r="E4564" s="22"/>
    </row>
    <row r="4565" spans="5:5" outlineLevel="1" x14ac:dyDescent="0.25">
      <c r="E4565" s="22"/>
    </row>
    <row r="4566" spans="5:5" outlineLevel="1" x14ac:dyDescent="0.25">
      <c r="E4566" s="22"/>
    </row>
    <row r="4567" spans="5:5" outlineLevel="1" x14ac:dyDescent="0.25">
      <c r="E4567" s="22"/>
    </row>
    <row r="4568" spans="5:5" outlineLevel="1" x14ac:dyDescent="0.25">
      <c r="E4568" s="22"/>
    </row>
    <row r="4569" spans="5:5" outlineLevel="1" x14ac:dyDescent="0.25">
      <c r="E4569" s="22"/>
    </row>
    <row r="4570" spans="5:5" outlineLevel="1" x14ac:dyDescent="0.25">
      <c r="E4570" s="22"/>
    </row>
    <row r="4571" spans="5:5" outlineLevel="1" x14ac:dyDescent="0.25">
      <c r="E4571" s="22"/>
    </row>
    <row r="4572" spans="5:5" outlineLevel="1" x14ac:dyDescent="0.25">
      <c r="E4572" s="22"/>
    </row>
    <row r="4573" spans="5:5" outlineLevel="1" x14ac:dyDescent="0.25">
      <c r="E4573" s="22"/>
    </row>
    <row r="4574" spans="5:5" outlineLevel="1" x14ac:dyDescent="0.25">
      <c r="E4574" s="22"/>
    </row>
    <row r="4575" spans="5:5" outlineLevel="1" x14ac:dyDescent="0.25">
      <c r="E4575" s="22"/>
    </row>
    <row r="4576" spans="5:5" outlineLevel="1" x14ac:dyDescent="0.25">
      <c r="E4576" s="22"/>
    </row>
    <row r="4577" spans="5:5" outlineLevel="1" x14ac:dyDescent="0.25">
      <c r="E4577" s="22"/>
    </row>
    <row r="4578" spans="5:5" outlineLevel="1" x14ac:dyDescent="0.25">
      <c r="E4578" s="22"/>
    </row>
    <row r="4579" spans="5:5" outlineLevel="1" x14ac:dyDescent="0.25">
      <c r="E4579" s="22"/>
    </row>
    <row r="4580" spans="5:5" outlineLevel="1" x14ac:dyDescent="0.25">
      <c r="E4580" s="22"/>
    </row>
    <row r="4581" spans="5:5" outlineLevel="1" x14ac:dyDescent="0.25">
      <c r="E4581" s="22"/>
    </row>
    <row r="4582" spans="5:5" outlineLevel="1" x14ac:dyDescent="0.25">
      <c r="E4582" s="22"/>
    </row>
    <row r="4583" spans="5:5" outlineLevel="1" x14ac:dyDescent="0.25">
      <c r="E4583" s="22"/>
    </row>
    <row r="4584" spans="5:5" outlineLevel="1" x14ac:dyDescent="0.25">
      <c r="E4584" s="22"/>
    </row>
    <row r="4585" spans="5:5" outlineLevel="1" x14ac:dyDescent="0.25">
      <c r="E4585" s="22"/>
    </row>
    <row r="4586" spans="5:5" outlineLevel="1" x14ac:dyDescent="0.25">
      <c r="E4586" s="22"/>
    </row>
    <row r="4587" spans="5:5" outlineLevel="1" x14ac:dyDescent="0.25">
      <c r="E4587" s="22"/>
    </row>
    <row r="4588" spans="5:5" outlineLevel="1" x14ac:dyDescent="0.25">
      <c r="E4588" s="22"/>
    </row>
    <row r="4589" spans="5:5" outlineLevel="1" x14ac:dyDescent="0.25">
      <c r="E4589" s="22"/>
    </row>
    <row r="4590" spans="5:5" outlineLevel="1" x14ac:dyDescent="0.25">
      <c r="E4590" s="22"/>
    </row>
    <row r="4591" spans="5:5" outlineLevel="1" x14ac:dyDescent="0.25">
      <c r="E4591" s="22"/>
    </row>
    <row r="4592" spans="5:5" outlineLevel="1" x14ac:dyDescent="0.25">
      <c r="E4592" s="22"/>
    </row>
    <row r="4593" spans="5:5" outlineLevel="1" x14ac:dyDescent="0.25">
      <c r="E4593" s="22"/>
    </row>
    <row r="4594" spans="5:5" outlineLevel="1" x14ac:dyDescent="0.25">
      <c r="E4594" s="22"/>
    </row>
    <row r="4595" spans="5:5" outlineLevel="1" x14ac:dyDescent="0.25">
      <c r="E4595" s="22"/>
    </row>
    <row r="4596" spans="5:5" outlineLevel="1" x14ac:dyDescent="0.25">
      <c r="E4596" s="22"/>
    </row>
    <row r="4597" spans="5:5" outlineLevel="1" x14ac:dyDescent="0.25">
      <c r="E4597" s="22"/>
    </row>
    <row r="4598" spans="5:5" outlineLevel="1" x14ac:dyDescent="0.25">
      <c r="E4598" s="22"/>
    </row>
    <row r="4599" spans="5:5" outlineLevel="1" x14ac:dyDescent="0.25">
      <c r="E4599" s="22"/>
    </row>
    <row r="4600" spans="5:5" outlineLevel="1" x14ac:dyDescent="0.25">
      <c r="E4600" s="22"/>
    </row>
    <row r="4601" spans="5:5" outlineLevel="1" x14ac:dyDescent="0.25">
      <c r="E4601" s="22"/>
    </row>
    <row r="4602" spans="5:5" outlineLevel="1" x14ac:dyDescent="0.25">
      <c r="E4602" s="22"/>
    </row>
    <row r="4603" spans="5:5" outlineLevel="1" x14ac:dyDescent="0.25">
      <c r="E4603" s="22"/>
    </row>
    <row r="4604" spans="5:5" outlineLevel="1" x14ac:dyDescent="0.25">
      <c r="E4604" s="22"/>
    </row>
    <row r="4605" spans="5:5" outlineLevel="1" x14ac:dyDescent="0.25">
      <c r="E4605" s="22"/>
    </row>
    <row r="4606" spans="5:5" outlineLevel="1" x14ac:dyDescent="0.25">
      <c r="E4606" s="22"/>
    </row>
    <row r="4607" spans="5:5" outlineLevel="1" x14ac:dyDescent="0.25">
      <c r="E4607" s="22"/>
    </row>
    <row r="4608" spans="5:5" outlineLevel="1" x14ac:dyDescent="0.25">
      <c r="E4608" s="22"/>
    </row>
    <row r="4609" spans="5:5" outlineLevel="1" x14ac:dyDescent="0.25">
      <c r="E4609" s="22"/>
    </row>
    <row r="4610" spans="5:5" outlineLevel="1" x14ac:dyDescent="0.25">
      <c r="E4610" s="22"/>
    </row>
    <row r="4611" spans="5:5" outlineLevel="1" x14ac:dyDescent="0.25">
      <c r="E4611" s="22"/>
    </row>
    <row r="4612" spans="5:5" outlineLevel="1" x14ac:dyDescent="0.25">
      <c r="E4612" s="22"/>
    </row>
    <row r="4613" spans="5:5" outlineLevel="1" x14ac:dyDescent="0.25">
      <c r="E4613" s="22"/>
    </row>
    <row r="4614" spans="5:5" outlineLevel="1" x14ac:dyDescent="0.25">
      <c r="E4614" s="22"/>
    </row>
    <row r="4615" spans="5:5" outlineLevel="1" x14ac:dyDescent="0.25">
      <c r="E4615" s="22"/>
    </row>
    <row r="4616" spans="5:5" outlineLevel="1" x14ac:dyDescent="0.25">
      <c r="E4616" s="22"/>
    </row>
    <row r="4617" spans="5:5" outlineLevel="1" x14ac:dyDescent="0.25">
      <c r="E4617" s="22"/>
    </row>
    <row r="4618" spans="5:5" outlineLevel="1" x14ac:dyDescent="0.25">
      <c r="E4618" s="22"/>
    </row>
    <row r="4619" spans="5:5" outlineLevel="1" x14ac:dyDescent="0.25">
      <c r="E4619" s="22"/>
    </row>
    <row r="4620" spans="5:5" outlineLevel="1" x14ac:dyDescent="0.25">
      <c r="E4620" s="22"/>
    </row>
    <row r="4621" spans="5:5" outlineLevel="1" x14ac:dyDescent="0.25">
      <c r="E4621" s="22"/>
    </row>
    <row r="4622" spans="5:5" outlineLevel="1" x14ac:dyDescent="0.25">
      <c r="E4622" s="22"/>
    </row>
    <row r="4623" spans="5:5" outlineLevel="1" x14ac:dyDescent="0.25">
      <c r="E4623" s="22"/>
    </row>
    <row r="4624" spans="5:5" outlineLevel="1" x14ac:dyDescent="0.25">
      <c r="E4624" s="22"/>
    </row>
    <row r="4625" spans="5:5" outlineLevel="1" x14ac:dyDescent="0.25">
      <c r="E4625" s="22"/>
    </row>
    <row r="4626" spans="5:5" outlineLevel="1" x14ac:dyDescent="0.25">
      <c r="E4626" s="22"/>
    </row>
    <row r="4627" spans="5:5" outlineLevel="1" x14ac:dyDescent="0.25">
      <c r="E4627" s="22"/>
    </row>
    <row r="4628" spans="5:5" outlineLevel="1" x14ac:dyDescent="0.25">
      <c r="E4628" s="22"/>
    </row>
    <row r="4629" spans="5:5" outlineLevel="1" x14ac:dyDescent="0.25">
      <c r="E4629" s="22"/>
    </row>
    <row r="4630" spans="5:5" outlineLevel="1" x14ac:dyDescent="0.25">
      <c r="E4630" s="22"/>
    </row>
    <row r="4631" spans="5:5" outlineLevel="1" x14ac:dyDescent="0.25">
      <c r="E4631" s="22"/>
    </row>
    <row r="4632" spans="5:5" outlineLevel="1" x14ac:dyDescent="0.25">
      <c r="E4632" s="22"/>
    </row>
    <row r="4633" spans="5:5" outlineLevel="1" x14ac:dyDescent="0.25">
      <c r="E4633" s="22"/>
    </row>
    <row r="4634" spans="5:5" outlineLevel="1" x14ac:dyDescent="0.25">
      <c r="E4634" s="22"/>
    </row>
    <row r="4635" spans="5:5" outlineLevel="1" x14ac:dyDescent="0.25">
      <c r="E4635" s="22"/>
    </row>
    <row r="4636" spans="5:5" outlineLevel="1" x14ac:dyDescent="0.25">
      <c r="E4636" s="22"/>
    </row>
    <row r="4637" spans="5:5" outlineLevel="1" x14ac:dyDescent="0.25">
      <c r="E4637" s="22"/>
    </row>
    <row r="4638" spans="5:5" outlineLevel="1" x14ac:dyDescent="0.25">
      <c r="E4638" s="22"/>
    </row>
    <row r="4639" spans="5:5" outlineLevel="1" x14ac:dyDescent="0.25">
      <c r="E4639" s="22"/>
    </row>
    <row r="4640" spans="5:5" outlineLevel="1" x14ac:dyDescent="0.25">
      <c r="E4640" s="22"/>
    </row>
    <row r="4641" spans="5:5" outlineLevel="1" x14ac:dyDescent="0.25">
      <c r="E4641" s="22"/>
    </row>
    <row r="4642" spans="5:5" outlineLevel="1" x14ac:dyDescent="0.25">
      <c r="E4642" s="22"/>
    </row>
    <row r="4643" spans="5:5" outlineLevel="1" x14ac:dyDescent="0.25">
      <c r="E4643" s="22"/>
    </row>
    <row r="4644" spans="5:5" outlineLevel="1" x14ac:dyDescent="0.25">
      <c r="E4644" s="22"/>
    </row>
    <row r="4645" spans="5:5" outlineLevel="1" x14ac:dyDescent="0.25">
      <c r="E4645" s="22"/>
    </row>
    <row r="4646" spans="5:5" outlineLevel="1" x14ac:dyDescent="0.25">
      <c r="E4646" s="22"/>
    </row>
    <row r="4647" spans="5:5" outlineLevel="1" x14ac:dyDescent="0.25">
      <c r="E4647" s="22"/>
    </row>
    <row r="4648" spans="5:5" outlineLevel="1" x14ac:dyDescent="0.25">
      <c r="E4648" s="22"/>
    </row>
    <row r="4649" spans="5:5" outlineLevel="1" x14ac:dyDescent="0.25">
      <c r="E4649" s="22"/>
    </row>
    <row r="4650" spans="5:5" outlineLevel="1" x14ac:dyDescent="0.25">
      <c r="E4650" s="22"/>
    </row>
    <row r="4651" spans="5:5" outlineLevel="1" x14ac:dyDescent="0.25">
      <c r="E4651" s="22"/>
    </row>
    <row r="4652" spans="5:5" outlineLevel="1" x14ac:dyDescent="0.25">
      <c r="E4652" s="22"/>
    </row>
    <row r="4653" spans="5:5" outlineLevel="1" x14ac:dyDescent="0.25">
      <c r="E4653" s="22"/>
    </row>
    <row r="4654" spans="5:5" outlineLevel="1" x14ac:dyDescent="0.25">
      <c r="E4654" s="22"/>
    </row>
    <row r="4655" spans="5:5" outlineLevel="1" x14ac:dyDescent="0.25">
      <c r="E4655" s="22"/>
    </row>
    <row r="4656" spans="5:5" outlineLevel="1" x14ac:dyDescent="0.25">
      <c r="E4656" s="22"/>
    </row>
    <row r="4657" spans="5:5" outlineLevel="1" x14ac:dyDescent="0.25">
      <c r="E4657" s="22"/>
    </row>
    <row r="4658" spans="5:5" outlineLevel="1" x14ac:dyDescent="0.25">
      <c r="E4658" s="22"/>
    </row>
    <row r="4659" spans="5:5" outlineLevel="1" x14ac:dyDescent="0.25">
      <c r="E4659" s="22"/>
    </row>
    <row r="4660" spans="5:5" outlineLevel="1" x14ac:dyDescent="0.25">
      <c r="E4660" s="22"/>
    </row>
    <row r="4661" spans="5:5" outlineLevel="1" x14ac:dyDescent="0.25">
      <c r="E4661" s="22"/>
    </row>
    <row r="4662" spans="5:5" outlineLevel="1" x14ac:dyDescent="0.25">
      <c r="E4662" s="22"/>
    </row>
    <row r="4663" spans="5:5" outlineLevel="1" x14ac:dyDescent="0.25">
      <c r="E4663" s="22"/>
    </row>
    <row r="4664" spans="5:5" outlineLevel="1" x14ac:dyDescent="0.25">
      <c r="E4664" s="22"/>
    </row>
    <row r="4665" spans="5:5" outlineLevel="1" x14ac:dyDescent="0.25">
      <c r="E4665" s="22"/>
    </row>
    <row r="4666" spans="5:5" outlineLevel="1" x14ac:dyDescent="0.25">
      <c r="E4666" s="22"/>
    </row>
    <row r="4667" spans="5:5" outlineLevel="1" x14ac:dyDescent="0.25">
      <c r="E4667" s="22"/>
    </row>
    <row r="4668" spans="5:5" outlineLevel="1" x14ac:dyDescent="0.25">
      <c r="E4668" s="22"/>
    </row>
    <row r="4669" spans="5:5" outlineLevel="1" x14ac:dyDescent="0.25">
      <c r="E4669" s="22"/>
    </row>
    <row r="4670" spans="5:5" outlineLevel="1" x14ac:dyDescent="0.25">
      <c r="E4670" s="22"/>
    </row>
    <row r="4671" spans="5:5" outlineLevel="1" x14ac:dyDescent="0.25">
      <c r="E4671" s="22"/>
    </row>
    <row r="4672" spans="5:5" outlineLevel="1" x14ac:dyDescent="0.25">
      <c r="E4672" s="22"/>
    </row>
    <row r="4673" spans="5:5" outlineLevel="1" x14ac:dyDescent="0.25">
      <c r="E4673" s="22"/>
    </row>
    <row r="4674" spans="5:5" outlineLevel="1" x14ac:dyDescent="0.25">
      <c r="E4674" s="22"/>
    </row>
    <row r="4675" spans="5:5" outlineLevel="1" x14ac:dyDescent="0.25">
      <c r="E4675" s="22"/>
    </row>
    <row r="4676" spans="5:5" outlineLevel="1" x14ac:dyDescent="0.25">
      <c r="E4676" s="22"/>
    </row>
    <row r="4677" spans="5:5" outlineLevel="1" x14ac:dyDescent="0.25">
      <c r="E4677" s="22"/>
    </row>
    <row r="4678" spans="5:5" outlineLevel="1" x14ac:dyDescent="0.25">
      <c r="E4678" s="22"/>
    </row>
    <row r="4679" spans="5:5" outlineLevel="1" x14ac:dyDescent="0.25">
      <c r="E4679" s="22"/>
    </row>
    <row r="4680" spans="5:5" outlineLevel="1" x14ac:dyDescent="0.25">
      <c r="E4680" s="22"/>
    </row>
    <row r="4681" spans="5:5" outlineLevel="1" x14ac:dyDescent="0.25">
      <c r="E4681" s="22"/>
    </row>
    <row r="4682" spans="5:5" outlineLevel="1" x14ac:dyDescent="0.25">
      <c r="E4682" s="22"/>
    </row>
    <row r="4683" spans="5:5" outlineLevel="1" x14ac:dyDescent="0.25">
      <c r="E4683" s="22"/>
    </row>
    <row r="4684" spans="5:5" outlineLevel="1" x14ac:dyDescent="0.25">
      <c r="E4684" s="22"/>
    </row>
    <row r="4685" spans="5:5" outlineLevel="1" x14ac:dyDescent="0.25">
      <c r="E4685" s="22"/>
    </row>
    <row r="4686" spans="5:5" outlineLevel="1" x14ac:dyDescent="0.25">
      <c r="E4686" s="22"/>
    </row>
    <row r="4687" spans="5:5" outlineLevel="1" x14ac:dyDescent="0.25">
      <c r="E4687" s="22"/>
    </row>
    <row r="4688" spans="5:5" outlineLevel="1" x14ac:dyDescent="0.25">
      <c r="E4688" s="22"/>
    </row>
    <row r="4689" spans="5:5" outlineLevel="1" x14ac:dyDescent="0.25">
      <c r="E4689" s="22"/>
    </row>
    <row r="4690" spans="5:5" outlineLevel="1" x14ac:dyDescent="0.25">
      <c r="E4690" s="22"/>
    </row>
    <row r="4691" spans="5:5" outlineLevel="1" x14ac:dyDescent="0.25">
      <c r="E4691" s="22"/>
    </row>
    <row r="4692" spans="5:5" outlineLevel="1" x14ac:dyDescent="0.25">
      <c r="E4692" s="22"/>
    </row>
    <row r="4693" spans="5:5" outlineLevel="1" x14ac:dyDescent="0.25">
      <c r="E4693" s="22"/>
    </row>
    <row r="4694" spans="5:5" outlineLevel="1" x14ac:dyDescent="0.25">
      <c r="E4694" s="22"/>
    </row>
    <row r="4695" spans="5:5" outlineLevel="1" x14ac:dyDescent="0.25">
      <c r="E4695" s="22"/>
    </row>
    <row r="4696" spans="5:5" outlineLevel="1" x14ac:dyDescent="0.25">
      <c r="E4696" s="22"/>
    </row>
    <row r="4697" spans="5:5" outlineLevel="1" x14ac:dyDescent="0.25">
      <c r="E4697" s="22"/>
    </row>
    <row r="4698" spans="5:5" outlineLevel="1" x14ac:dyDescent="0.25">
      <c r="E4698" s="22"/>
    </row>
    <row r="4699" spans="5:5" outlineLevel="1" x14ac:dyDescent="0.25">
      <c r="E4699" s="22"/>
    </row>
    <row r="4700" spans="5:5" outlineLevel="1" x14ac:dyDescent="0.25">
      <c r="E4700" s="22"/>
    </row>
    <row r="4701" spans="5:5" outlineLevel="1" x14ac:dyDescent="0.25">
      <c r="E4701" s="22"/>
    </row>
    <row r="4702" spans="5:5" outlineLevel="1" x14ac:dyDescent="0.25">
      <c r="E4702" s="22"/>
    </row>
    <row r="4703" spans="5:5" outlineLevel="1" x14ac:dyDescent="0.25">
      <c r="E4703" s="22"/>
    </row>
    <row r="4704" spans="5:5" outlineLevel="1" x14ac:dyDescent="0.25">
      <c r="E4704" s="22"/>
    </row>
    <row r="4705" spans="5:5" outlineLevel="1" x14ac:dyDescent="0.25">
      <c r="E4705" s="22"/>
    </row>
    <row r="4706" spans="5:5" outlineLevel="1" x14ac:dyDescent="0.25">
      <c r="E4706" s="22"/>
    </row>
    <row r="4707" spans="5:5" outlineLevel="1" x14ac:dyDescent="0.25">
      <c r="E4707" s="22"/>
    </row>
    <row r="4708" spans="5:5" outlineLevel="1" x14ac:dyDescent="0.25">
      <c r="E4708" s="22"/>
    </row>
    <row r="4709" spans="5:5" outlineLevel="1" x14ac:dyDescent="0.25">
      <c r="E4709" s="22"/>
    </row>
    <row r="4710" spans="5:5" outlineLevel="1" x14ac:dyDescent="0.25">
      <c r="E4710" s="22"/>
    </row>
    <row r="4711" spans="5:5" outlineLevel="1" x14ac:dyDescent="0.25">
      <c r="E4711" s="22"/>
    </row>
    <row r="4712" spans="5:5" outlineLevel="1" x14ac:dyDescent="0.25">
      <c r="E4712" s="22"/>
    </row>
    <row r="4713" spans="5:5" outlineLevel="1" x14ac:dyDescent="0.25">
      <c r="E4713" s="22"/>
    </row>
    <row r="4714" spans="5:5" outlineLevel="1" x14ac:dyDescent="0.25">
      <c r="E4714" s="22"/>
    </row>
    <row r="4715" spans="5:5" outlineLevel="1" x14ac:dyDescent="0.25">
      <c r="E4715" s="22"/>
    </row>
    <row r="4716" spans="5:5" outlineLevel="1" x14ac:dyDescent="0.25">
      <c r="E4716" s="22"/>
    </row>
    <row r="4717" spans="5:5" outlineLevel="1" x14ac:dyDescent="0.25">
      <c r="E4717" s="22"/>
    </row>
    <row r="4718" spans="5:5" outlineLevel="1" x14ac:dyDescent="0.25">
      <c r="E4718" s="22"/>
    </row>
    <row r="4719" spans="5:5" outlineLevel="1" x14ac:dyDescent="0.25">
      <c r="E4719" s="22"/>
    </row>
    <row r="4720" spans="5:5" outlineLevel="1" x14ac:dyDescent="0.25">
      <c r="E4720" s="22"/>
    </row>
    <row r="4721" spans="5:5" outlineLevel="1" x14ac:dyDescent="0.25">
      <c r="E4721" s="22"/>
    </row>
    <row r="4722" spans="5:5" outlineLevel="1" x14ac:dyDescent="0.25">
      <c r="E4722" s="22"/>
    </row>
    <row r="4723" spans="5:5" outlineLevel="1" x14ac:dyDescent="0.25">
      <c r="E4723" s="22"/>
    </row>
    <row r="4724" spans="5:5" outlineLevel="1" x14ac:dyDescent="0.25">
      <c r="E4724" s="22"/>
    </row>
    <row r="4725" spans="5:5" outlineLevel="1" x14ac:dyDescent="0.25">
      <c r="E4725" s="22"/>
    </row>
    <row r="4726" spans="5:5" outlineLevel="1" x14ac:dyDescent="0.25">
      <c r="E4726" s="22"/>
    </row>
    <row r="4727" spans="5:5" outlineLevel="1" x14ac:dyDescent="0.25">
      <c r="E4727" s="22"/>
    </row>
    <row r="4728" spans="5:5" outlineLevel="1" x14ac:dyDescent="0.25">
      <c r="E4728" s="22"/>
    </row>
    <row r="4729" spans="5:5" outlineLevel="1" x14ac:dyDescent="0.25">
      <c r="E4729" s="22"/>
    </row>
    <row r="4730" spans="5:5" outlineLevel="1" x14ac:dyDescent="0.25">
      <c r="E4730" s="22"/>
    </row>
    <row r="4731" spans="5:5" outlineLevel="1" x14ac:dyDescent="0.25">
      <c r="E4731" s="22"/>
    </row>
    <row r="4732" spans="5:5" outlineLevel="1" x14ac:dyDescent="0.25">
      <c r="E4732" s="22"/>
    </row>
    <row r="4733" spans="5:5" outlineLevel="1" x14ac:dyDescent="0.25">
      <c r="E4733" s="22"/>
    </row>
    <row r="4734" spans="5:5" outlineLevel="1" x14ac:dyDescent="0.25">
      <c r="E4734" s="22"/>
    </row>
    <row r="4735" spans="5:5" outlineLevel="1" x14ac:dyDescent="0.25">
      <c r="E4735" s="22"/>
    </row>
    <row r="4736" spans="5:5" outlineLevel="1" x14ac:dyDescent="0.25">
      <c r="E4736" s="22"/>
    </row>
    <row r="4737" spans="5:5" outlineLevel="1" x14ac:dyDescent="0.25">
      <c r="E4737" s="22"/>
    </row>
    <row r="4738" spans="5:5" outlineLevel="1" x14ac:dyDescent="0.25">
      <c r="E4738" s="22"/>
    </row>
    <row r="4739" spans="5:5" outlineLevel="1" x14ac:dyDescent="0.25">
      <c r="E4739" s="22"/>
    </row>
    <row r="4740" spans="5:5" outlineLevel="1" x14ac:dyDescent="0.25">
      <c r="E4740" s="22"/>
    </row>
    <row r="4741" spans="5:5" outlineLevel="1" x14ac:dyDescent="0.25">
      <c r="E4741" s="22"/>
    </row>
    <row r="4742" spans="5:5" outlineLevel="1" x14ac:dyDescent="0.25">
      <c r="E4742" s="22"/>
    </row>
    <row r="4743" spans="5:5" outlineLevel="1" x14ac:dyDescent="0.25">
      <c r="E4743" s="22"/>
    </row>
    <row r="4744" spans="5:5" outlineLevel="1" x14ac:dyDescent="0.25">
      <c r="E4744" s="22"/>
    </row>
    <row r="4745" spans="5:5" outlineLevel="1" x14ac:dyDescent="0.25">
      <c r="E4745" s="22"/>
    </row>
    <row r="4746" spans="5:5" outlineLevel="1" x14ac:dyDescent="0.25">
      <c r="E4746" s="22"/>
    </row>
    <row r="4747" spans="5:5" outlineLevel="1" x14ac:dyDescent="0.25">
      <c r="E4747" s="22"/>
    </row>
    <row r="4748" spans="5:5" outlineLevel="1" x14ac:dyDescent="0.25">
      <c r="E4748" s="22"/>
    </row>
    <row r="4749" spans="5:5" outlineLevel="1" x14ac:dyDescent="0.25">
      <c r="E4749" s="22"/>
    </row>
    <row r="4750" spans="5:5" outlineLevel="1" x14ac:dyDescent="0.25">
      <c r="E4750" s="22"/>
    </row>
    <row r="4751" spans="5:5" outlineLevel="1" x14ac:dyDescent="0.25">
      <c r="E4751" s="22"/>
    </row>
    <row r="4752" spans="5:5" outlineLevel="1" x14ac:dyDescent="0.25">
      <c r="E4752" s="22"/>
    </row>
    <row r="4753" spans="5:5" outlineLevel="1" x14ac:dyDescent="0.25">
      <c r="E4753" s="22"/>
    </row>
    <row r="4754" spans="5:5" outlineLevel="1" x14ac:dyDescent="0.25">
      <c r="E4754" s="22"/>
    </row>
    <row r="4755" spans="5:5" outlineLevel="1" x14ac:dyDescent="0.25">
      <c r="E4755" s="22"/>
    </row>
    <row r="4756" spans="5:5" outlineLevel="1" x14ac:dyDescent="0.25">
      <c r="E4756" s="22"/>
    </row>
    <row r="4757" spans="5:5" outlineLevel="1" x14ac:dyDescent="0.25">
      <c r="E4757" s="22"/>
    </row>
    <row r="4758" spans="5:5" outlineLevel="1" x14ac:dyDescent="0.25">
      <c r="E4758" s="22"/>
    </row>
    <row r="4759" spans="5:5" outlineLevel="1" x14ac:dyDescent="0.25">
      <c r="E4759" s="22"/>
    </row>
    <row r="4760" spans="5:5" outlineLevel="1" x14ac:dyDescent="0.25">
      <c r="E4760" s="22"/>
    </row>
    <row r="4761" spans="5:5" outlineLevel="1" x14ac:dyDescent="0.25">
      <c r="E4761" s="22"/>
    </row>
    <row r="4762" spans="5:5" outlineLevel="1" x14ac:dyDescent="0.25">
      <c r="E4762" s="22"/>
    </row>
    <row r="4763" spans="5:5" outlineLevel="1" x14ac:dyDescent="0.25">
      <c r="E4763" s="22"/>
    </row>
    <row r="4764" spans="5:5" outlineLevel="1" x14ac:dyDescent="0.25">
      <c r="E4764" s="22"/>
    </row>
    <row r="4765" spans="5:5" outlineLevel="1" x14ac:dyDescent="0.25">
      <c r="E4765" s="22"/>
    </row>
    <row r="4766" spans="5:5" outlineLevel="1" x14ac:dyDescent="0.25">
      <c r="E4766" s="22"/>
    </row>
    <row r="4767" spans="5:5" outlineLevel="1" x14ac:dyDescent="0.25">
      <c r="E4767" s="22"/>
    </row>
    <row r="4768" spans="5:5" outlineLevel="1" x14ac:dyDescent="0.25">
      <c r="E4768" s="22"/>
    </row>
    <row r="4769" spans="5:5" outlineLevel="1" x14ac:dyDescent="0.25">
      <c r="E4769" s="22"/>
    </row>
    <row r="4770" spans="5:5" outlineLevel="1" x14ac:dyDescent="0.25">
      <c r="E4770" s="22"/>
    </row>
    <row r="4771" spans="5:5" outlineLevel="1" x14ac:dyDescent="0.25">
      <c r="E4771" s="22"/>
    </row>
    <row r="4772" spans="5:5" outlineLevel="1" x14ac:dyDescent="0.25">
      <c r="E4772" s="22"/>
    </row>
    <row r="4773" spans="5:5" outlineLevel="1" x14ac:dyDescent="0.25">
      <c r="E4773" s="22"/>
    </row>
    <row r="4774" spans="5:5" outlineLevel="1" x14ac:dyDescent="0.25">
      <c r="E4774" s="22"/>
    </row>
    <row r="4775" spans="5:5" outlineLevel="1" x14ac:dyDescent="0.25">
      <c r="E4775" s="22"/>
    </row>
    <row r="4776" spans="5:5" outlineLevel="1" x14ac:dyDescent="0.25">
      <c r="E4776" s="22"/>
    </row>
    <row r="4777" spans="5:5" outlineLevel="1" x14ac:dyDescent="0.25">
      <c r="E4777" s="22"/>
    </row>
    <row r="4778" spans="5:5" outlineLevel="1" x14ac:dyDescent="0.25">
      <c r="E4778" s="22"/>
    </row>
    <row r="4779" spans="5:5" outlineLevel="1" x14ac:dyDescent="0.25">
      <c r="E4779" s="22"/>
    </row>
    <row r="4780" spans="5:5" outlineLevel="1" x14ac:dyDescent="0.25">
      <c r="E4780" s="22"/>
    </row>
    <row r="4781" spans="5:5" outlineLevel="1" x14ac:dyDescent="0.25">
      <c r="E4781" s="22"/>
    </row>
    <row r="4782" spans="5:5" outlineLevel="1" x14ac:dyDescent="0.25">
      <c r="E4782" s="22"/>
    </row>
    <row r="4783" spans="5:5" outlineLevel="1" x14ac:dyDescent="0.25">
      <c r="E4783" s="22"/>
    </row>
    <row r="4784" spans="5:5" outlineLevel="1" x14ac:dyDescent="0.25">
      <c r="E4784" s="22"/>
    </row>
    <row r="4785" spans="5:5" outlineLevel="1" x14ac:dyDescent="0.25">
      <c r="E4785" s="22"/>
    </row>
    <row r="4786" spans="5:5" outlineLevel="1" x14ac:dyDescent="0.25">
      <c r="E4786" s="22"/>
    </row>
    <row r="4787" spans="5:5" outlineLevel="1" x14ac:dyDescent="0.25">
      <c r="E4787" s="22"/>
    </row>
    <row r="4788" spans="5:5" outlineLevel="1" x14ac:dyDescent="0.25">
      <c r="E4788" s="22"/>
    </row>
    <row r="4789" spans="5:5" outlineLevel="1" x14ac:dyDescent="0.25">
      <c r="E4789" s="22"/>
    </row>
    <row r="4790" spans="5:5" outlineLevel="1" x14ac:dyDescent="0.25">
      <c r="E4790" s="22"/>
    </row>
    <row r="4791" spans="5:5" outlineLevel="1" x14ac:dyDescent="0.25">
      <c r="E4791" s="22"/>
    </row>
    <row r="4792" spans="5:5" outlineLevel="1" x14ac:dyDescent="0.25">
      <c r="E4792" s="22"/>
    </row>
    <row r="4793" spans="5:5" outlineLevel="1" x14ac:dyDescent="0.25">
      <c r="E4793" s="22"/>
    </row>
    <row r="4794" spans="5:5" outlineLevel="1" x14ac:dyDescent="0.25">
      <c r="E4794" s="22"/>
    </row>
    <row r="4795" spans="5:5" outlineLevel="1" x14ac:dyDescent="0.25">
      <c r="E4795" s="22"/>
    </row>
    <row r="4796" spans="5:5" outlineLevel="1" x14ac:dyDescent="0.25">
      <c r="E4796" s="22"/>
    </row>
    <row r="4797" spans="5:5" outlineLevel="1" x14ac:dyDescent="0.25">
      <c r="E4797" s="22"/>
    </row>
    <row r="4798" spans="5:5" outlineLevel="1" x14ac:dyDescent="0.25">
      <c r="E4798" s="22"/>
    </row>
    <row r="4799" spans="5:5" outlineLevel="1" x14ac:dyDescent="0.25">
      <c r="E4799" s="22"/>
    </row>
    <row r="4800" spans="5:5" outlineLevel="1" x14ac:dyDescent="0.25">
      <c r="E4800" s="22"/>
    </row>
    <row r="4801" spans="5:5" outlineLevel="1" x14ac:dyDescent="0.25">
      <c r="E4801" s="22"/>
    </row>
    <row r="4802" spans="5:5" outlineLevel="1" x14ac:dyDescent="0.25">
      <c r="E4802" s="22"/>
    </row>
    <row r="4803" spans="5:5" outlineLevel="1" x14ac:dyDescent="0.25">
      <c r="E4803" s="22"/>
    </row>
    <row r="4804" spans="5:5" outlineLevel="1" x14ac:dyDescent="0.25">
      <c r="E4804" s="22"/>
    </row>
    <row r="4805" spans="5:5" outlineLevel="1" x14ac:dyDescent="0.25">
      <c r="E4805" s="22"/>
    </row>
    <row r="4806" spans="5:5" outlineLevel="1" x14ac:dyDescent="0.25">
      <c r="E4806" s="22"/>
    </row>
    <row r="4807" spans="5:5" outlineLevel="1" x14ac:dyDescent="0.25">
      <c r="E4807" s="22"/>
    </row>
    <row r="4808" spans="5:5" outlineLevel="1" x14ac:dyDescent="0.25">
      <c r="E4808" s="22"/>
    </row>
    <row r="4809" spans="5:5" outlineLevel="1" x14ac:dyDescent="0.25">
      <c r="E4809" s="22"/>
    </row>
    <row r="4810" spans="5:5" outlineLevel="1" x14ac:dyDescent="0.25">
      <c r="E4810" s="22"/>
    </row>
    <row r="4811" spans="5:5" outlineLevel="1" x14ac:dyDescent="0.25">
      <c r="E4811" s="22"/>
    </row>
    <row r="4812" spans="5:5" outlineLevel="1" x14ac:dyDescent="0.25">
      <c r="E4812" s="22"/>
    </row>
    <row r="4813" spans="5:5" outlineLevel="1" x14ac:dyDescent="0.25">
      <c r="E4813" s="22"/>
    </row>
    <row r="4814" spans="5:5" outlineLevel="1" x14ac:dyDescent="0.25">
      <c r="E4814" s="22"/>
    </row>
    <row r="4815" spans="5:5" outlineLevel="1" x14ac:dyDescent="0.25">
      <c r="E4815" s="22"/>
    </row>
    <row r="4816" spans="5:5" outlineLevel="1" x14ac:dyDescent="0.25">
      <c r="E4816" s="22"/>
    </row>
    <row r="4817" spans="5:5" outlineLevel="1" x14ac:dyDescent="0.25">
      <c r="E4817" s="22"/>
    </row>
    <row r="4818" spans="5:5" outlineLevel="1" x14ac:dyDescent="0.25">
      <c r="E4818" s="22"/>
    </row>
    <row r="4819" spans="5:5" outlineLevel="1" x14ac:dyDescent="0.25">
      <c r="E4819" s="22"/>
    </row>
    <row r="4820" spans="5:5" outlineLevel="1" x14ac:dyDescent="0.25">
      <c r="E4820" s="22"/>
    </row>
    <row r="4821" spans="5:5" outlineLevel="1" x14ac:dyDescent="0.25">
      <c r="E4821" s="22"/>
    </row>
    <row r="4822" spans="5:5" outlineLevel="1" x14ac:dyDescent="0.25">
      <c r="E4822" s="22"/>
    </row>
    <row r="4823" spans="5:5" outlineLevel="1" x14ac:dyDescent="0.25">
      <c r="E4823" s="22"/>
    </row>
    <row r="4824" spans="5:5" outlineLevel="1" x14ac:dyDescent="0.25">
      <c r="E4824" s="22"/>
    </row>
    <row r="4825" spans="5:5" outlineLevel="1" x14ac:dyDescent="0.25">
      <c r="E4825" s="22"/>
    </row>
    <row r="4826" spans="5:5" outlineLevel="1" x14ac:dyDescent="0.25">
      <c r="E4826" s="22"/>
    </row>
    <row r="4827" spans="5:5" outlineLevel="1" x14ac:dyDescent="0.25">
      <c r="E4827" s="22"/>
    </row>
    <row r="4828" spans="5:5" outlineLevel="1" x14ac:dyDescent="0.25">
      <c r="E4828" s="22"/>
    </row>
    <row r="4829" spans="5:5" outlineLevel="1" x14ac:dyDescent="0.25">
      <c r="E4829" s="22"/>
    </row>
    <row r="4830" spans="5:5" outlineLevel="1" x14ac:dyDescent="0.25">
      <c r="E4830" s="22"/>
    </row>
    <row r="4831" spans="5:5" outlineLevel="1" x14ac:dyDescent="0.25">
      <c r="E4831" s="22"/>
    </row>
    <row r="4832" spans="5:5" outlineLevel="1" x14ac:dyDescent="0.25">
      <c r="E4832" s="22"/>
    </row>
    <row r="4833" spans="5:5" outlineLevel="1" x14ac:dyDescent="0.25">
      <c r="E4833" s="22"/>
    </row>
    <row r="4834" spans="5:5" outlineLevel="1" x14ac:dyDescent="0.25">
      <c r="E4834" s="22"/>
    </row>
    <row r="4835" spans="5:5" outlineLevel="1" x14ac:dyDescent="0.25">
      <c r="E4835" s="22"/>
    </row>
    <row r="4836" spans="5:5" outlineLevel="1" x14ac:dyDescent="0.25">
      <c r="E4836" s="22"/>
    </row>
    <row r="4837" spans="5:5" outlineLevel="1" x14ac:dyDescent="0.25">
      <c r="E4837" s="22"/>
    </row>
    <row r="4838" spans="5:5" outlineLevel="1" x14ac:dyDescent="0.25">
      <c r="E4838" s="22"/>
    </row>
    <row r="4839" spans="5:5" outlineLevel="1" x14ac:dyDescent="0.25">
      <c r="E4839" s="22"/>
    </row>
    <row r="4840" spans="5:5" outlineLevel="1" x14ac:dyDescent="0.25">
      <c r="E4840" s="22"/>
    </row>
    <row r="4841" spans="5:5" outlineLevel="1" x14ac:dyDescent="0.25">
      <c r="E4841" s="22"/>
    </row>
    <row r="4842" spans="5:5" outlineLevel="1" x14ac:dyDescent="0.25">
      <c r="E4842" s="22"/>
    </row>
    <row r="4843" spans="5:5" outlineLevel="1" x14ac:dyDescent="0.25">
      <c r="E4843" s="22"/>
    </row>
    <row r="4844" spans="5:5" outlineLevel="1" x14ac:dyDescent="0.25">
      <c r="E4844" s="22"/>
    </row>
    <row r="4845" spans="5:5" outlineLevel="1" x14ac:dyDescent="0.25">
      <c r="E4845" s="22"/>
    </row>
    <row r="4846" spans="5:5" outlineLevel="1" x14ac:dyDescent="0.25">
      <c r="E4846" s="22"/>
    </row>
    <row r="4847" spans="5:5" outlineLevel="1" x14ac:dyDescent="0.25">
      <c r="E4847" s="22"/>
    </row>
    <row r="4848" spans="5:5" outlineLevel="1" x14ac:dyDescent="0.25">
      <c r="E4848" s="22"/>
    </row>
    <row r="4849" spans="5:5" outlineLevel="1" x14ac:dyDescent="0.25">
      <c r="E4849" s="22"/>
    </row>
    <row r="4850" spans="5:5" outlineLevel="1" x14ac:dyDescent="0.25">
      <c r="E4850" s="22"/>
    </row>
    <row r="4851" spans="5:5" outlineLevel="1" x14ac:dyDescent="0.25">
      <c r="E4851" s="22"/>
    </row>
    <row r="4852" spans="5:5" outlineLevel="1" x14ac:dyDescent="0.25">
      <c r="E4852" s="22"/>
    </row>
    <row r="4853" spans="5:5" outlineLevel="1" x14ac:dyDescent="0.25">
      <c r="E4853" s="22"/>
    </row>
    <row r="4854" spans="5:5" outlineLevel="1" x14ac:dyDescent="0.25">
      <c r="E4854" s="22"/>
    </row>
    <row r="4855" spans="5:5" outlineLevel="1" x14ac:dyDescent="0.25">
      <c r="E4855" s="22"/>
    </row>
    <row r="4856" spans="5:5" outlineLevel="1" x14ac:dyDescent="0.25">
      <c r="E4856" s="22"/>
    </row>
    <row r="4857" spans="5:5" outlineLevel="1" x14ac:dyDescent="0.25">
      <c r="E4857" s="22"/>
    </row>
    <row r="4858" spans="5:5" outlineLevel="1" x14ac:dyDescent="0.25">
      <c r="E4858" s="22"/>
    </row>
    <row r="4859" spans="5:5" outlineLevel="1" x14ac:dyDescent="0.25">
      <c r="E4859" s="22"/>
    </row>
    <row r="4860" spans="5:5" outlineLevel="1" x14ac:dyDescent="0.25">
      <c r="E4860" s="22"/>
    </row>
    <row r="4861" spans="5:5" outlineLevel="1" x14ac:dyDescent="0.25">
      <c r="E4861" s="22"/>
    </row>
    <row r="4862" spans="5:5" outlineLevel="1" x14ac:dyDescent="0.25">
      <c r="E4862" s="22"/>
    </row>
    <row r="4863" spans="5:5" outlineLevel="1" x14ac:dyDescent="0.25">
      <c r="E4863" s="22"/>
    </row>
    <row r="4864" spans="5:5" outlineLevel="1" x14ac:dyDescent="0.25">
      <c r="E4864" s="22"/>
    </row>
    <row r="4865" spans="5:5" outlineLevel="1" x14ac:dyDescent="0.25">
      <c r="E4865" s="22"/>
    </row>
    <row r="4866" spans="5:5" outlineLevel="1" x14ac:dyDescent="0.25">
      <c r="E4866" s="22"/>
    </row>
    <row r="4867" spans="5:5" outlineLevel="1" x14ac:dyDescent="0.25">
      <c r="E4867" s="22"/>
    </row>
    <row r="4868" spans="5:5" outlineLevel="1" x14ac:dyDescent="0.25">
      <c r="E4868" s="22"/>
    </row>
    <row r="4869" spans="5:5" outlineLevel="1" x14ac:dyDescent="0.25">
      <c r="E4869" s="22"/>
    </row>
    <row r="4870" spans="5:5" outlineLevel="1" x14ac:dyDescent="0.25">
      <c r="E4870" s="22"/>
    </row>
    <row r="4871" spans="5:5" outlineLevel="1" x14ac:dyDescent="0.25">
      <c r="E4871" s="22"/>
    </row>
    <row r="4872" spans="5:5" outlineLevel="1" x14ac:dyDescent="0.25">
      <c r="E4872" s="22"/>
    </row>
    <row r="4873" spans="5:5" outlineLevel="1" x14ac:dyDescent="0.25">
      <c r="E4873" s="22"/>
    </row>
    <row r="4874" spans="5:5" outlineLevel="1" x14ac:dyDescent="0.25">
      <c r="E4874" s="22"/>
    </row>
    <row r="4875" spans="5:5" outlineLevel="1" x14ac:dyDescent="0.25">
      <c r="E4875" s="22"/>
    </row>
    <row r="4876" spans="5:5" outlineLevel="1" x14ac:dyDescent="0.25">
      <c r="E4876" s="22"/>
    </row>
    <row r="4877" spans="5:5" outlineLevel="1" x14ac:dyDescent="0.25">
      <c r="E4877" s="22"/>
    </row>
    <row r="4878" spans="5:5" outlineLevel="1" x14ac:dyDescent="0.25">
      <c r="E4878" s="22"/>
    </row>
    <row r="4879" spans="5:5" outlineLevel="1" x14ac:dyDescent="0.25">
      <c r="E4879" s="22"/>
    </row>
    <row r="4880" spans="5:5" outlineLevel="1" x14ac:dyDescent="0.25">
      <c r="E4880" s="22"/>
    </row>
    <row r="4881" spans="5:5" outlineLevel="1" x14ac:dyDescent="0.25">
      <c r="E4881" s="22"/>
    </row>
    <row r="4882" spans="5:5" outlineLevel="1" x14ac:dyDescent="0.25">
      <c r="E4882" s="22"/>
    </row>
    <row r="4883" spans="5:5" outlineLevel="1" x14ac:dyDescent="0.25">
      <c r="E4883" s="22"/>
    </row>
    <row r="4884" spans="5:5" outlineLevel="1" x14ac:dyDescent="0.25">
      <c r="E4884" s="22"/>
    </row>
    <row r="4885" spans="5:5" outlineLevel="1" x14ac:dyDescent="0.25">
      <c r="E4885" s="22"/>
    </row>
    <row r="4886" spans="5:5" outlineLevel="1" x14ac:dyDescent="0.25">
      <c r="E4886" s="22"/>
    </row>
    <row r="4887" spans="5:5" outlineLevel="1" x14ac:dyDescent="0.25">
      <c r="E4887" s="22"/>
    </row>
    <row r="4888" spans="5:5" outlineLevel="1" x14ac:dyDescent="0.25">
      <c r="E4888" s="22"/>
    </row>
    <row r="4889" spans="5:5" outlineLevel="1" x14ac:dyDescent="0.25">
      <c r="E4889" s="22"/>
    </row>
    <row r="4890" spans="5:5" outlineLevel="1" x14ac:dyDescent="0.25">
      <c r="E4890" s="22"/>
    </row>
    <row r="4891" spans="5:5" outlineLevel="1" x14ac:dyDescent="0.25">
      <c r="E4891" s="22"/>
    </row>
    <row r="4892" spans="5:5" outlineLevel="1" x14ac:dyDescent="0.25">
      <c r="E4892" s="22"/>
    </row>
    <row r="4893" spans="5:5" outlineLevel="1" x14ac:dyDescent="0.25">
      <c r="E4893" s="22"/>
    </row>
    <row r="4894" spans="5:5" outlineLevel="1" x14ac:dyDescent="0.25">
      <c r="E4894" s="22"/>
    </row>
    <row r="4895" spans="5:5" outlineLevel="1" x14ac:dyDescent="0.25">
      <c r="E4895" s="22"/>
    </row>
    <row r="4896" spans="5:5" outlineLevel="1" x14ac:dyDescent="0.25">
      <c r="E4896" s="22"/>
    </row>
    <row r="4897" spans="5:5" outlineLevel="1" x14ac:dyDescent="0.25">
      <c r="E4897" s="22"/>
    </row>
    <row r="4898" spans="5:5" outlineLevel="1" x14ac:dyDescent="0.25">
      <c r="E4898" s="22"/>
    </row>
    <row r="4899" spans="5:5" outlineLevel="1" x14ac:dyDescent="0.25">
      <c r="E4899" s="22"/>
    </row>
    <row r="4900" spans="5:5" outlineLevel="1" x14ac:dyDescent="0.25">
      <c r="E4900" s="22"/>
    </row>
    <row r="4901" spans="5:5" outlineLevel="1" x14ac:dyDescent="0.25">
      <c r="E4901" s="22"/>
    </row>
    <row r="4902" spans="5:5" outlineLevel="1" x14ac:dyDescent="0.25">
      <c r="E4902" s="22"/>
    </row>
    <row r="4903" spans="5:5" outlineLevel="1" x14ac:dyDescent="0.25">
      <c r="E4903" s="22"/>
    </row>
    <row r="4904" spans="5:5" outlineLevel="1" x14ac:dyDescent="0.25">
      <c r="E4904" s="22"/>
    </row>
    <row r="4905" spans="5:5" outlineLevel="1" x14ac:dyDescent="0.25">
      <c r="E4905" s="22"/>
    </row>
    <row r="4906" spans="5:5" outlineLevel="1" x14ac:dyDescent="0.25">
      <c r="E4906" s="22"/>
    </row>
    <row r="4907" spans="5:5" outlineLevel="1" x14ac:dyDescent="0.25">
      <c r="E4907" s="22"/>
    </row>
    <row r="4908" spans="5:5" outlineLevel="1" x14ac:dyDescent="0.25">
      <c r="E4908" s="22"/>
    </row>
    <row r="4909" spans="5:5" outlineLevel="1" x14ac:dyDescent="0.25">
      <c r="E4909" s="22"/>
    </row>
    <row r="4910" spans="5:5" outlineLevel="1" x14ac:dyDescent="0.25">
      <c r="E4910" s="22"/>
    </row>
    <row r="4911" spans="5:5" outlineLevel="1" x14ac:dyDescent="0.25">
      <c r="E4911" s="22"/>
    </row>
    <row r="4912" spans="5:5" outlineLevel="1" x14ac:dyDescent="0.25">
      <c r="E4912" s="22"/>
    </row>
    <row r="4913" spans="5:5" outlineLevel="1" x14ac:dyDescent="0.25">
      <c r="E4913" s="22"/>
    </row>
    <row r="4914" spans="5:5" outlineLevel="1" x14ac:dyDescent="0.25">
      <c r="E4914" s="22"/>
    </row>
    <row r="4915" spans="5:5" outlineLevel="1" x14ac:dyDescent="0.25">
      <c r="E4915" s="22"/>
    </row>
    <row r="4916" spans="5:5" outlineLevel="1" x14ac:dyDescent="0.25">
      <c r="E4916" s="22"/>
    </row>
    <row r="4917" spans="5:5" outlineLevel="1" x14ac:dyDescent="0.25">
      <c r="E4917" s="22"/>
    </row>
    <row r="4918" spans="5:5" outlineLevel="1" x14ac:dyDescent="0.25">
      <c r="E4918" s="22"/>
    </row>
    <row r="4919" spans="5:5" outlineLevel="1" x14ac:dyDescent="0.25">
      <c r="E4919" s="22"/>
    </row>
    <row r="4920" spans="5:5" outlineLevel="1" x14ac:dyDescent="0.25">
      <c r="E4920" s="22"/>
    </row>
    <row r="4921" spans="5:5" outlineLevel="1" x14ac:dyDescent="0.25">
      <c r="E4921" s="22"/>
    </row>
    <row r="4922" spans="5:5" outlineLevel="1" x14ac:dyDescent="0.25">
      <c r="E4922" s="22"/>
    </row>
    <row r="4923" spans="5:5" outlineLevel="1" x14ac:dyDescent="0.25">
      <c r="E4923" s="22"/>
    </row>
    <row r="4924" spans="5:5" outlineLevel="1" x14ac:dyDescent="0.25">
      <c r="E4924" s="22"/>
    </row>
    <row r="4925" spans="5:5" outlineLevel="1" x14ac:dyDescent="0.25">
      <c r="E4925" s="22"/>
    </row>
    <row r="4926" spans="5:5" outlineLevel="1" x14ac:dyDescent="0.25">
      <c r="E4926" s="22"/>
    </row>
    <row r="4927" spans="5:5" outlineLevel="1" x14ac:dyDescent="0.25">
      <c r="E4927" s="22"/>
    </row>
    <row r="4928" spans="5:5" outlineLevel="1" x14ac:dyDescent="0.25">
      <c r="E4928" s="22"/>
    </row>
    <row r="4929" spans="5:5" outlineLevel="1" x14ac:dyDescent="0.25">
      <c r="E4929" s="22"/>
    </row>
    <row r="4930" spans="5:5" outlineLevel="1" x14ac:dyDescent="0.25">
      <c r="E4930" s="22"/>
    </row>
    <row r="4931" spans="5:5" outlineLevel="1" x14ac:dyDescent="0.25">
      <c r="E4931" s="22"/>
    </row>
    <row r="4932" spans="5:5" outlineLevel="1" x14ac:dyDescent="0.25">
      <c r="E4932" s="22"/>
    </row>
    <row r="4933" spans="5:5" outlineLevel="1" x14ac:dyDescent="0.25">
      <c r="E4933" s="22"/>
    </row>
    <row r="4934" spans="5:5" outlineLevel="1" x14ac:dyDescent="0.25">
      <c r="E4934" s="22"/>
    </row>
    <row r="4935" spans="5:5" outlineLevel="1" x14ac:dyDescent="0.25">
      <c r="E4935" s="22"/>
    </row>
    <row r="4936" spans="5:5" outlineLevel="1" x14ac:dyDescent="0.25">
      <c r="E4936" s="22"/>
    </row>
    <row r="4937" spans="5:5" outlineLevel="1" x14ac:dyDescent="0.25">
      <c r="E4937" s="22"/>
    </row>
    <row r="4938" spans="5:5" outlineLevel="1" x14ac:dyDescent="0.25">
      <c r="E4938" s="22"/>
    </row>
    <row r="4939" spans="5:5" outlineLevel="1" x14ac:dyDescent="0.25">
      <c r="E4939" s="22"/>
    </row>
    <row r="4940" spans="5:5" outlineLevel="1" x14ac:dyDescent="0.25">
      <c r="E4940" s="22"/>
    </row>
    <row r="4941" spans="5:5" outlineLevel="1" x14ac:dyDescent="0.25">
      <c r="E4941" s="22"/>
    </row>
    <row r="4942" spans="5:5" outlineLevel="1" x14ac:dyDescent="0.25">
      <c r="E4942" s="22"/>
    </row>
    <row r="4943" spans="5:5" outlineLevel="1" x14ac:dyDescent="0.25">
      <c r="E4943" s="22"/>
    </row>
    <row r="4944" spans="5:5" outlineLevel="1" x14ac:dyDescent="0.25">
      <c r="E4944" s="22"/>
    </row>
    <row r="4945" spans="5:5" outlineLevel="1" x14ac:dyDescent="0.25">
      <c r="E4945" s="22"/>
    </row>
    <row r="4946" spans="5:5" outlineLevel="1" x14ac:dyDescent="0.25">
      <c r="E4946" s="22"/>
    </row>
    <row r="4947" spans="5:5" outlineLevel="1" x14ac:dyDescent="0.25">
      <c r="E4947" s="22"/>
    </row>
    <row r="4948" spans="5:5" outlineLevel="1" x14ac:dyDescent="0.25">
      <c r="E4948" s="22"/>
    </row>
    <row r="4949" spans="5:5" outlineLevel="1" x14ac:dyDescent="0.25">
      <c r="E4949" s="22"/>
    </row>
    <row r="4950" spans="5:5" outlineLevel="1" x14ac:dyDescent="0.25">
      <c r="E4950" s="22"/>
    </row>
    <row r="4951" spans="5:5" outlineLevel="1" x14ac:dyDescent="0.25">
      <c r="E4951" s="22"/>
    </row>
    <row r="4952" spans="5:5" outlineLevel="1" x14ac:dyDescent="0.25">
      <c r="E4952" s="22"/>
    </row>
    <row r="4953" spans="5:5" outlineLevel="1" x14ac:dyDescent="0.25">
      <c r="E4953" s="22"/>
    </row>
    <row r="4954" spans="5:5" outlineLevel="1" x14ac:dyDescent="0.25">
      <c r="E4954" s="22"/>
    </row>
    <row r="4955" spans="5:5" outlineLevel="1" x14ac:dyDescent="0.25">
      <c r="E4955" s="22"/>
    </row>
    <row r="4956" spans="5:5" outlineLevel="1" x14ac:dyDescent="0.25">
      <c r="E4956" s="22"/>
    </row>
    <row r="4957" spans="5:5" outlineLevel="1" x14ac:dyDescent="0.25">
      <c r="E4957" s="22"/>
    </row>
    <row r="4958" spans="5:5" outlineLevel="1" x14ac:dyDescent="0.25">
      <c r="E4958" s="22"/>
    </row>
    <row r="4959" spans="5:5" outlineLevel="1" x14ac:dyDescent="0.25">
      <c r="E4959" s="22"/>
    </row>
    <row r="4960" spans="5:5" outlineLevel="1" x14ac:dyDescent="0.25">
      <c r="E4960" s="22"/>
    </row>
    <row r="4961" spans="5:5" outlineLevel="1" x14ac:dyDescent="0.25">
      <c r="E4961" s="22"/>
    </row>
    <row r="4962" spans="5:5" outlineLevel="1" x14ac:dyDescent="0.25">
      <c r="E4962" s="22"/>
    </row>
    <row r="4963" spans="5:5" outlineLevel="1" x14ac:dyDescent="0.25">
      <c r="E4963" s="22"/>
    </row>
    <row r="4964" spans="5:5" outlineLevel="1" x14ac:dyDescent="0.25">
      <c r="E4964" s="22"/>
    </row>
    <row r="4965" spans="5:5" outlineLevel="1" x14ac:dyDescent="0.25">
      <c r="E4965" s="22"/>
    </row>
    <row r="4966" spans="5:5" outlineLevel="1" x14ac:dyDescent="0.25">
      <c r="E4966" s="22"/>
    </row>
    <row r="4967" spans="5:5" outlineLevel="1" x14ac:dyDescent="0.25">
      <c r="E4967" s="22"/>
    </row>
    <row r="4968" spans="5:5" outlineLevel="1" x14ac:dyDescent="0.25">
      <c r="E4968" s="22"/>
    </row>
    <row r="4969" spans="5:5" outlineLevel="1" x14ac:dyDescent="0.25">
      <c r="E4969" s="22"/>
    </row>
    <row r="4970" spans="5:5" outlineLevel="1" x14ac:dyDescent="0.25">
      <c r="E4970" s="22"/>
    </row>
    <row r="4971" spans="5:5" outlineLevel="1" x14ac:dyDescent="0.25">
      <c r="E4971" s="22"/>
    </row>
    <row r="4972" spans="5:5" outlineLevel="1" x14ac:dyDescent="0.25">
      <c r="E4972" s="22"/>
    </row>
    <row r="4973" spans="5:5" outlineLevel="1" x14ac:dyDescent="0.25">
      <c r="E4973" s="22"/>
    </row>
    <row r="4974" spans="5:5" outlineLevel="1" x14ac:dyDescent="0.25">
      <c r="E4974" s="22"/>
    </row>
    <row r="4975" spans="5:5" outlineLevel="1" x14ac:dyDescent="0.25">
      <c r="E4975" s="22"/>
    </row>
    <row r="4976" spans="5:5" outlineLevel="1" x14ac:dyDescent="0.25">
      <c r="E4976" s="22"/>
    </row>
    <row r="4977" spans="5:5" outlineLevel="1" x14ac:dyDescent="0.25">
      <c r="E4977" s="22"/>
    </row>
    <row r="4978" spans="5:5" outlineLevel="1" x14ac:dyDescent="0.25">
      <c r="E4978" s="22"/>
    </row>
    <row r="4979" spans="5:5" outlineLevel="1" x14ac:dyDescent="0.25">
      <c r="E4979" s="22"/>
    </row>
    <row r="4980" spans="5:5" outlineLevel="1" x14ac:dyDescent="0.25">
      <c r="E4980" s="22"/>
    </row>
    <row r="4981" spans="5:5" outlineLevel="1" x14ac:dyDescent="0.25">
      <c r="E4981" s="22"/>
    </row>
    <row r="4982" spans="5:5" outlineLevel="1" x14ac:dyDescent="0.25">
      <c r="E4982" s="22"/>
    </row>
    <row r="4983" spans="5:5" outlineLevel="1" x14ac:dyDescent="0.25">
      <c r="E4983" s="22"/>
    </row>
    <row r="4984" spans="5:5" outlineLevel="1" x14ac:dyDescent="0.25">
      <c r="E4984" s="22"/>
    </row>
    <row r="4985" spans="5:5" outlineLevel="1" x14ac:dyDescent="0.25">
      <c r="E4985" s="22"/>
    </row>
    <row r="4986" spans="5:5" outlineLevel="1" x14ac:dyDescent="0.25">
      <c r="E4986" s="22"/>
    </row>
    <row r="4987" spans="5:5" outlineLevel="1" x14ac:dyDescent="0.25">
      <c r="E4987" s="22"/>
    </row>
    <row r="4988" spans="5:5" outlineLevel="1" x14ac:dyDescent="0.25">
      <c r="E4988" s="22"/>
    </row>
    <row r="4989" spans="5:5" outlineLevel="1" x14ac:dyDescent="0.25">
      <c r="E4989" s="22"/>
    </row>
    <row r="4990" spans="5:5" outlineLevel="1" x14ac:dyDescent="0.25">
      <c r="E4990" s="22"/>
    </row>
    <row r="4991" spans="5:5" outlineLevel="1" x14ac:dyDescent="0.25">
      <c r="E4991" s="22"/>
    </row>
    <row r="4992" spans="5:5" outlineLevel="1" x14ac:dyDescent="0.25">
      <c r="E4992" s="22"/>
    </row>
    <row r="4993" spans="5:5" outlineLevel="1" x14ac:dyDescent="0.25">
      <c r="E4993" s="22"/>
    </row>
    <row r="4994" spans="5:5" outlineLevel="1" x14ac:dyDescent="0.25">
      <c r="E4994" s="22"/>
    </row>
    <row r="4995" spans="5:5" outlineLevel="1" x14ac:dyDescent="0.25">
      <c r="E4995" s="22"/>
    </row>
    <row r="4996" spans="5:5" outlineLevel="1" x14ac:dyDescent="0.25">
      <c r="E4996" s="22"/>
    </row>
    <row r="4997" spans="5:5" outlineLevel="1" x14ac:dyDescent="0.25">
      <c r="E4997" s="22"/>
    </row>
    <row r="4998" spans="5:5" outlineLevel="1" x14ac:dyDescent="0.25">
      <c r="E4998" s="22"/>
    </row>
    <row r="4999" spans="5:5" outlineLevel="1" x14ac:dyDescent="0.25">
      <c r="E4999" s="22"/>
    </row>
    <row r="5000" spans="5:5" outlineLevel="1" x14ac:dyDescent="0.25">
      <c r="E5000" s="22"/>
    </row>
    <row r="5001" spans="5:5" outlineLevel="1" x14ac:dyDescent="0.25">
      <c r="E5001" s="22"/>
    </row>
    <row r="5002" spans="5:5" outlineLevel="1" x14ac:dyDescent="0.25">
      <c r="E5002" s="22"/>
    </row>
    <row r="5003" spans="5:5" outlineLevel="1" x14ac:dyDescent="0.25">
      <c r="E5003" s="22"/>
    </row>
    <row r="5004" spans="5:5" outlineLevel="1" x14ac:dyDescent="0.25">
      <c r="E5004" s="22"/>
    </row>
    <row r="5005" spans="5:5" outlineLevel="1" x14ac:dyDescent="0.25">
      <c r="E5005" s="22"/>
    </row>
    <row r="5006" spans="5:5" outlineLevel="1" x14ac:dyDescent="0.25">
      <c r="E5006" s="22"/>
    </row>
    <row r="5007" spans="5:5" outlineLevel="1" x14ac:dyDescent="0.25">
      <c r="E5007" s="22"/>
    </row>
    <row r="5008" spans="5:5" outlineLevel="1" x14ac:dyDescent="0.25">
      <c r="E5008" s="22"/>
    </row>
    <row r="5009" spans="5:5" outlineLevel="1" x14ac:dyDescent="0.25">
      <c r="E5009" s="22"/>
    </row>
    <row r="5010" spans="5:5" outlineLevel="1" x14ac:dyDescent="0.25">
      <c r="E5010" s="22"/>
    </row>
    <row r="5011" spans="5:5" outlineLevel="1" x14ac:dyDescent="0.25">
      <c r="E5011" s="22"/>
    </row>
    <row r="5012" spans="5:5" outlineLevel="1" x14ac:dyDescent="0.25">
      <c r="E5012" s="22"/>
    </row>
    <row r="5013" spans="5:5" outlineLevel="1" x14ac:dyDescent="0.25">
      <c r="E5013" s="22"/>
    </row>
    <row r="5014" spans="5:5" outlineLevel="1" x14ac:dyDescent="0.25">
      <c r="E5014" s="22"/>
    </row>
    <row r="5015" spans="5:5" outlineLevel="1" x14ac:dyDescent="0.25">
      <c r="E5015" s="22"/>
    </row>
    <row r="5016" spans="5:5" outlineLevel="1" x14ac:dyDescent="0.25">
      <c r="E5016" s="22"/>
    </row>
    <row r="5017" spans="5:5" outlineLevel="1" x14ac:dyDescent="0.25">
      <c r="E5017" s="22"/>
    </row>
    <row r="5018" spans="5:5" outlineLevel="1" x14ac:dyDescent="0.25">
      <c r="E5018" s="22"/>
    </row>
    <row r="5019" spans="5:5" outlineLevel="1" x14ac:dyDescent="0.25">
      <c r="E5019" s="22"/>
    </row>
    <row r="5020" spans="5:5" outlineLevel="1" x14ac:dyDescent="0.25">
      <c r="E5020" s="22"/>
    </row>
    <row r="5021" spans="5:5" outlineLevel="1" x14ac:dyDescent="0.25">
      <c r="E5021" s="22"/>
    </row>
    <row r="5022" spans="5:5" outlineLevel="1" x14ac:dyDescent="0.25">
      <c r="E5022" s="22"/>
    </row>
    <row r="5023" spans="5:5" outlineLevel="1" x14ac:dyDescent="0.25">
      <c r="E5023" s="22"/>
    </row>
    <row r="5024" spans="5:5" outlineLevel="1" x14ac:dyDescent="0.25">
      <c r="E5024" s="22"/>
    </row>
    <row r="5025" spans="5:5" outlineLevel="1" x14ac:dyDescent="0.25">
      <c r="E5025" s="22"/>
    </row>
    <row r="5026" spans="5:5" outlineLevel="1" x14ac:dyDescent="0.25">
      <c r="E5026" s="22"/>
    </row>
    <row r="5027" spans="5:5" outlineLevel="1" x14ac:dyDescent="0.25">
      <c r="E5027" s="22"/>
    </row>
    <row r="5028" spans="5:5" outlineLevel="1" x14ac:dyDescent="0.25">
      <c r="E5028" s="22"/>
    </row>
    <row r="5029" spans="5:5" outlineLevel="1" x14ac:dyDescent="0.25">
      <c r="E5029" s="22"/>
    </row>
    <row r="5030" spans="5:5" outlineLevel="1" x14ac:dyDescent="0.25">
      <c r="E5030" s="22"/>
    </row>
    <row r="5031" spans="5:5" outlineLevel="1" x14ac:dyDescent="0.25">
      <c r="E5031" s="22"/>
    </row>
    <row r="5032" spans="5:5" outlineLevel="1" x14ac:dyDescent="0.25">
      <c r="E5032" s="22"/>
    </row>
    <row r="5033" spans="5:5" outlineLevel="1" x14ac:dyDescent="0.25">
      <c r="E5033" s="22"/>
    </row>
    <row r="5034" spans="5:5" outlineLevel="1" x14ac:dyDescent="0.25">
      <c r="E5034" s="22"/>
    </row>
    <row r="5035" spans="5:5" outlineLevel="1" x14ac:dyDescent="0.25">
      <c r="E5035" s="22"/>
    </row>
    <row r="5036" spans="5:5" outlineLevel="1" x14ac:dyDescent="0.25">
      <c r="E5036" s="22"/>
    </row>
    <row r="5037" spans="5:5" outlineLevel="1" x14ac:dyDescent="0.25">
      <c r="E5037" s="22"/>
    </row>
    <row r="5038" spans="5:5" outlineLevel="1" x14ac:dyDescent="0.25">
      <c r="E5038" s="22"/>
    </row>
    <row r="5039" spans="5:5" outlineLevel="1" x14ac:dyDescent="0.25">
      <c r="E5039" s="22"/>
    </row>
    <row r="5040" spans="5:5" outlineLevel="1" x14ac:dyDescent="0.25">
      <c r="E5040" s="22"/>
    </row>
    <row r="5041" spans="5:5" outlineLevel="1" x14ac:dyDescent="0.25">
      <c r="E5041" s="22"/>
    </row>
    <row r="5042" spans="5:5" outlineLevel="1" x14ac:dyDescent="0.25">
      <c r="E5042" s="22"/>
    </row>
    <row r="5043" spans="5:5" outlineLevel="1" x14ac:dyDescent="0.25">
      <c r="E5043" s="22"/>
    </row>
    <row r="5044" spans="5:5" outlineLevel="1" x14ac:dyDescent="0.25">
      <c r="E5044" s="22"/>
    </row>
    <row r="5045" spans="5:5" outlineLevel="1" x14ac:dyDescent="0.25">
      <c r="E5045" s="22"/>
    </row>
    <row r="5046" spans="5:5" outlineLevel="1" x14ac:dyDescent="0.25">
      <c r="E5046" s="22"/>
    </row>
    <row r="5047" spans="5:5" outlineLevel="1" x14ac:dyDescent="0.25">
      <c r="E5047" s="22"/>
    </row>
    <row r="5048" spans="5:5" outlineLevel="1" x14ac:dyDescent="0.25">
      <c r="E5048" s="22"/>
    </row>
    <row r="5049" spans="5:5" outlineLevel="1" x14ac:dyDescent="0.25">
      <c r="E5049" s="22"/>
    </row>
    <row r="5050" spans="5:5" outlineLevel="1" x14ac:dyDescent="0.25">
      <c r="E5050" s="22"/>
    </row>
    <row r="5051" spans="5:5" outlineLevel="1" x14ac:dyDescent="0.25">
      <c r="E5051" s="22"/>
    </row>
    <row r="5052" spans="5:5" outlineLevel="1" x14ac:dyDescent="0.25">
      <c r="E5052" s="22"/>
    </row>
    <row r="5053" spans="5:5" outlineLevel="1" x14ac:dyDescent="0.25">
      <c r="E5053" s="22"/>
    </row>
    <row r="5054" spans="5:5" outlineLevel="1" x14ac:dyDescent="0.25">
      <c r="E5054" s="22"/>
    </row>
    <row r="5055" spans="5:5" outlineLevel="1" x14ac:dyDescent="0.25">
      <c r="E5055" s="22"/>
    </row>
    <row r="5056" spans="5:5" outlineLevel="1" x14ac:dyDescent="0.25">
      <c r="E5056" s="22"/>
    </row>
    <row r="5057" spans="5:5" outlineLevel="1" x14ac:dyDescent="0.25">
      <c r="E5057" s="22"/>
    </row>
    <row r="5058" spans="5:5" outlineLevel="1" x14ac:dyDescent="0.25">
      <c r="E5058" s="22"/>
    </row>
    <row r="5059" spans="5:5" outlineLevel="1" x14ac:dyDescent="0.25">
      <c r="E5059" s="22"/>
    </row>
    <row r="5060" spans="5:5" outlineLevel="1" x14ac:dyDescent="0.25">
      <c r="E5060" s="22"/>
    </row>
    <row r="5061" spans="5:5" outlineLevel="1" x14ac:dyDescent="0.25">
      <c r="E5061" s="22"/>
    </row>
    <row r="5062" spans="5:5" outlineLevel="1" x14ac:dyDescent="0.25">
      <c r="E5062" s="22"/>
    </row>
    <row r="5063" spans="5:5" outlineLevel="1" x14ac:dyDescent="0.25">
      <c r="E5063" s="22"/>
    </row>
    <row r="5064" spans="5:5" outlineLevel="1" x14ac:dyDescent="0.25">
      <c r="E5064" s="22"/>
    </row>
    <row r="5065" spans="5:5" outlineLevel="1" x14ac:dyDescent="0.25">
      <c r="E5065" s="22"/>
    </row>
    <row r="5066" spans="5:5" outlineLevel="1" x14ac:dyDescent="0.25">
      <c r="E5066" s="22"/>
    </row>
    <row r="5067" spans="5:5" outlineLevel="1" x14ac:dyDescent="0.25">
      <c r="E5067" s="22"/>
    </row>
    <row r="5068" spans="5:5" outlineLevel="1" x14ac:dyDescent="0.25">
      <c r="E5068" s="22"/>
    </row>
    <row r="5069" spans="5:5" outlineLevel="1" x14ac:dyDescent="0.25">
      <c r="E5069" s="22"/>
    </row>
    <row r="5070" spans="5:5" outlineLevel="1" x14ac:dyDescent="0.25">
      <c r="E5070" s="22"/>
    </row>
    <row r="5071" spans="5:5" outlineLevel="1" x14ac:dyDescent="0.25">
      <c r="E5071" s="22"/>
    </row>
    <row r="5072" spans="5:5" outlineLevel="1" x14ac:dyDescent="0.25">
      <c r="E5072" s="22"/>
    </row>
    <row r="5073" spans="5:5" outlineLevel="1" x14ac:dyDescent="0.25">
      <c r="E5073" s="22"/>
    </row>
    <row r="5074" spans="5:5" outlineLevel="1" x14ac:dyDescent="0.25">
      <c r="E5074" s="22"/>
    </row>
    <row r="5075" spans="5:5" outlineLevel="1" x14ac:dyDescent="0.25">
      <c r="E5075" s="22"/>
    </row>
    <row r="5076" spans="5:5" outlineLevel="1" x14ac:dyDescent="0.25">
      <c r="E5076" s="22"/>
    </row>
    <row r="5077" spans="5:5" outlineLevel="1" x14ac:dyDescent="0.25">
      <c r="E5077" s="22"/>
    </row>
    <row r="5078" spans="5:5" outlineLevel="1" x14ac:dyDescent="0.25">
      <c r="E5078" s="22"/>
    </row>
    <row r="5079" spans="5:5" outlineLevel="1" x14ac:dyDescent="0.25">
      <c r="E5079" s="22"/>
    </row>
    <row r="5080" spans="5:5" outlineLevel="1" x14ac:dyDescent="0.25">
      <c r="E5080" s="22"/>
    </row>
    <row r="5081" spans="5:5" outlineLevel="1" x14ac:dyDescent="0.25">
      <c r="E5081" s="22"/>
    </row>
    <row r="5082" spans="5:5" outlineLevel="1" x14ac:dyDescent="0.25">
      <c r="E5082" s="22"/>
    </row>
    <row r="5083" spans="5:5" outlineLevel="1" x14ac:dyDescent="0.25">
      <c r="E5083" s="22"/>
    </row>
    <row r="5084" spans="5:5" outlineLevel="1" x14ac:dyDescent="0.25">
      <c r="E5084" s="22"/>
    </row>
    <row r="5085" spans="5:5" outlineLevel="1" x14ac:dyDescent="0.25">
      <c r="E5085" s="22"/>
    </row>
    <row r="5086" spans="5:5" outlineLevel="1" x14ac:dyDescent="0.25">
      <c r="E5086" s="22"/>
    </row>
    <row r="5087" spans="5:5" outlineLevel="1" x14ac:dyDescent="0.25">
      <c r="E5087" s="22"/>
    </row>
    <row r="5088" spans="5:5" outlineLevel="1" x14ac:dyDescent="0.25">
      <c r="E5088" s="22"/>
    </row>
    <row r="5089" spans="5:5" outlineLevel="1" x14ac:dyDescent="0.25">
      <c r="E5089" s="22"/>
    </row>
    <row r="5090" spans="5:5" outlineLevel="1" x14ac:dyDescent="0.25">
      <c r="E5090" s="22"/>
    </row>
    <row r="5091" spans="5:5" outlineLevel="1" x14ac:dyDescent="0.25">
      <c r="E5091" s="22"/>
    </row>
    <row r="5092" spans="5:5" outlineLevel="1" x14ac:dyDescent="0.25">
      <c r="E5092" s="22"/>
    </row>
    <row r="5093" spans="5:5" outlineLevel="1" x14ac:dyDescent="0.25">
      <c r="E5093" s="22"/>
    </row>
    <row r="5094" spans="5:5" outlineLevel="1" x14ac:dyDescent="0.25">
      <c r="E5094" s="22"/>
    </row>
    <row r="5095" spans="5:5" outlineLevel="1" x14ac:dyDescent="0.25">
      <c r="E5095" s="22"/>
    </row>
    <row r="5096" spans="5:5" outlineLevel="1" x14ac:dyDescent="0.25">
      <c r="E5096" s="22"/>
    </row>
    <row r="5097" spans="5:5" outlineLevel="1" x14ac:dyDescent="0.25">
      <c r="E5097" s="22"/>
    </row>
    <row r="5098" spans="5:5" outlineLevel="1" x14ac:dyDescent="0.25">
      <c r="E5098" s="22"/>
    </row>
    <row r="5099" spans="5:5" outlineLevel="1" x14ac:dyDescent="0.25">
      <c r="E5099" s="22"/>
    </row>
    <row r="5100" spans="5:5" outlineLevel="1" x14ac:dyDescent="0.25">
      <c r="E5100" s="22"/>
    </row>
    <row r="5101" spans="5:5" outlineLevel="1" x14ac:dyDescent="0.25">
      <c r="E5101" s="22"/>
    </row>
    <row r="5102" spans="5:5" outlineLevel="1" x14ac:dyDescent="0.25">
      <c r="E5102" s="22"/>
    </row>
    <row r="5103" spans="5:5" outlineLevel="1" x14ac:dyDescent="0.25">
      <c r="E5103" s="22"/>
    </row>
    <row r="5104" spans="5:5" outlineLevel="1" x14ac:dyDescent="0.25">
      <c r="E5104" s="22"/>
    </row>
    <row r="5105" spans="5:5" outlineLevel="1" x14ac:dyDescent="0.25">
      <c r="E5105" s="22"/>
    </row>
    <row r="5106" spans="5:5" outlineLevel="1" x14ac:dyDescent="0.25">
      <c r="E5106" s="22"/>
    </row>
    <row r="5107" spans="5:5" outlineLevel="1" x14ac:dyDescent="0.25">
      <c r="E5107" s="22"/>
    </row>
    <row r="5108" spans="5:5" outlineLevel="1" x14ac:dyDescent="0.25">
      <c r="E5108" s="22"/>
    </row>
    <row r="5109" spans="5:5" outlineLevel="1" x14ac:dyDescent="0.25">
      <c r="E5109" s="22"/>
    </row>
    <row r="5110" spans="5:5" outlineLevel="1" x14ac:dyDescent="0.25">
      <c r="E5110" s="22"/>
    </row>
    <row r="5111" spans="5:5" outlineLevel="1" x14ac:dyDescent="0.25">
      <c r="E5111" s="22"/>
    </row>
    <row r="5112" spans="5:5" outlineLevel="1" x14ac:dyDescent="0.25">
      <c r="E5112" s="22"/>
    </row>
    <row r="5113" spans="5:5" outlineLevel="1" x14ac:dyDescent="0.25">
      <c r="E5113" s="22"/>
    </row>
    <row r="5114" spans="5:5" outlineLevel="1" x14ac:dyDescent="0.25">
      <c r="E5114" s="22"/>
    </row>
    <row r="5115" spans="5:5" outlineLevel="1" x14ac:dyDescent="0.25">
      <c r="E5115" s="22"/>
    </row>
    <row r="5116" spans="5:5" outlineLevel="1" x14ac:dyDescent="0.25">
      <c r="E5116" s="22"/>
    </row>
    <row r="5117" spans="5:5" outlineLevel="1" x14ac:dyDescent="0.25">
      <c r="E5117" s="22"/>
    </row>
    <row r="5118" spans="5:5" outlineLevel="1" x14ac:dyDescent="0.25">
      <c r="E5118" s="22"/>
    </row>
    <row r="5119" spans="5:5" outlineLevel="1" x14ac:dyDescent="0.25">
      <c r="E5119" s="22"/>
    </row>
    <row r="5120" spans="5:5" outlineLevel="1" x14ac:dyDescent="0.25">
      <c r="E5120" s="22"/>
    </row>
    <row r="5121" spans="5:5" outlineLevel="1" x14ac:dyDescent="0.25">
      <c r="E5121" s="22"/>
    </row>
    <row r="5122" spans="5:5" outlineLevel="1" x14ac:dyDescent="0.25">
      <c r="E5122" s="22"/>
    </row>
    <row r="5123" spans="5:5" outlineLevel="1" x14ac:dyDescent="0.25">
      <c r="E5123" s="22"/>
    </row>
    <row r="5124" spans="5:5" outlineLevel="1" x14ac:dyDescent="0.25">
      <c r="E5124" s="22"/>
    </row>
    <row r="5125" spans="5:5" outlineLevel="1" x14ac:dyDescent="0.25">
      <c r="E5125" s="22"/>
    </row>
    <row r="5126" spans="5:5" outlineLevel="1" x14ac:dyDescent="0.25">
      <c r="E5126" s="22"/>
    </row>
    <row r="5127" spans="5:5" outlineLevel="1" x14ac:dyDescent="0.25">
      <c r="E5127" s="22"/>
    </row>
    <row r="5128" spans="5:5" outlineLevel="1" x14ac:dyDescent="0.25">
      <c r="E5128" s="22"/>
    </row>
    <row r="5129" spans="5:5" outlineLevel="1" x14ac:dyDescent="0.25">
      <c r="E5129" s="22"/>
    </row>
    <row r="5130" spans="5:5" outlineLevel="1" x14ac:dyDescent="0.25">
      <c r="E5130" s="22"/>
    </row>
    <row r="5131" spans="5:5" outlineLevel="1" x14ac:dyDescent="0.25">
      <c r="E5131" s="22"/>
    </row>
    <row r="5132" spans="5:5" outlineLevel="1" x14ac:dyDescent="0.25">
      <c r="E5132" s="22"/>
    </row>
    <row r="5133" spans="5:5" outlineLevel="1" x14ac:dyDescent="0.25">
      <c r="E5133" s="22"/>
    </row>
    <row r="5134" spans="5:5" outlineLevel="1" x14ac:dyDescent="0.25">
      <c r="E5134" s="22"/>
    </row>
    <row r="5135" spans="5:5" outlineLevel="1" x14ac:dyDescent="0.25">
      <c r="E5135" s="22"/>
    </row>
    <row r="5136" spans="5:5" outlineLevel="1" x14ac:dyDescent="0.25">
      <c r="E5136" s="22"/>
    </row>
    <row r="5137" spans="5:5" outlineLevel="1" x14ac:dyDescent="0.25">
      <c r="E5137" s="22"/>
    </row>
    <row r="5138" spans="5:5" outlineLevel="1" x14ac:dyDescent="0.25">
      <c r="E5138" s="22"/>
    </row>
    <row r="5139" spans="5:5" outlineLevel="1" x14ac:dyDescent="0.25">
      <c r="E5139" s="22"/>
    </row>
    <row r="5140" spans="5:5" outlineLevel="1" x14ac:dyDescent="0.25">
      <c r="E5140" s="22"/>
    </row>
    <row r="5141" spans="5:5" outlineLevel="1" x14ac:dyDescent="0.25">
      <c r="E5141" s="22"/>
    </row>
    <row r="5142" spans="5:5" outlineLevel="1" x14ac:dyDescent="0.25">
      <c r="E5142" s="22"/>
    </row>
    <row r="5143" spans="5:5" outlineLevel="1" x14ac:dyDescent="0.25">
      <c r="E5143" s="22"/>
    </row>
    <row r="5144" spans="5:5" outlineLevel="1" x14ac:dyDescent="0.25">
      <c r="E5144" s="22"/>
    </row>
    <row r="5145" spans="5:5" outlineLevel="1" x14ac:dyDescent="0.25">
      <c r="E5145" s="22"/>
    </row>
    <row r="5146" spans="5:5" outlineLevel="1" x14ac:dyDescent="0.25">
      <c r="E5146" s="22"/>
    </row>
    <row r="5147" spans="5:5" outlineLevel="1" x14ac:dyDescent="0.25">
      <c r="E5147" s="22"/>
    </row>
    <row r="5148" spans="5:5" outlineLevel="1" x14ac:dyDescent="0.25">
      <c r="E5148" s="22"/>
    </row>
    <row r="5149" spans="5:5" outlineLevel="1" x14ac:dyDescent="0.25">
      <c r="E5149" s="22"/>
    </row>
    <row r="5150" spans="5:5" outlineLevel="1" x14ac:dyDescent="0.25">
      <c r="E5150" s="22"/>
    </row>
    <row r="5151" spans="5:5" outlineLevel="1" x14ac:dyDescent="0.25">
      <c r="E5151" s="22"/>
    </row>
    <row r="5152" spans="5:5" outlineLevel="1" x14ac:dyDescent="0.25">
      <c r="E5152" s="22"/>
    </row>
    <row r="5153" spans="5:5" outlineLevel="1" x14ac:dyDescent="0.25">
      <c r="E5153" s="22"/>
    </row>
    <row r="5154" spans="5:5" outlineLevel="1" x14ac:dyDescent="0.25">
      <c r="E5154" s="22"/>
    </row>
    <row r="5155" spans="5:5" outlineLevel="1" x14ac:dyDescent="0.25">
      <c r="E5155" s="22"/>
    </row>
    <row r="5156" spans="5:5" outlineLevel="1" x14ac:dyDescent="0.25">
      <c r="E5156" s="22"/>
    </row>
    <row r="5157" spans="5:5" outlineLevel="1" x14ac:dyDescent="0.25">
      <c r="E5157" s="22"/>
    </row>
    <row r="5158" spans="5:5" outlineLevel="1" x14ac:dyDescent="0.25">
      <c r="E5158" s="22"/>
    </row>
    <row r="5159" spans="5:5" outlineLevel="1" x14ac:dyDescent="0.25">
      <c r="E5159" s="22"/>
    </row>
    <row r="5160" spans="5:5" outlineLevel="1" x14ac:dyDescent="0.25">
      <c r="E5160" s="22"/>
    </row>
    <row r="5161" spans="5:5" outlineLevel="1" x14ac:dyDescent="0.25">
      <c r="E5161" s="22"/>
    </row>
    <row r="5162" spans="5:5" outlineLevel="1" x14ac:dyDescent="0.25">
      <c r="E5162" s="22"/>
    </row>
    <row r="5163" spans="5:5" outlineLevel="1" x14ac:dyDescent="0.25">
      <c r="E5163" s="22"/>
    </row>
    <row r="5164" spans="5:5" outlineLevel="1" x14ac:dyDescent="0.25">
      <c r="E5164" s="22"/>
    </row>
    <row r="5165" spans="5:5" outlineLevel="1" x14ac:dyDescent="0.25">
      <c r="E5165" s="22"/>
    </row>
    <row r="5166" spans="5:5" outlineLevel="1" x14ac:dyDescent="0.25">
      <c r="E5166" s="22"/>
    </row>
    <row r="5167" spans="5:5" outlineLevel="1" x14ac:dyDescent="0.25">
      <c r="E5167" s="22"/>
    </row>
    <row r="5168" spans="5:5" outlineLevel="1" x14ac:dyDescent="0.25">
      <c r="E5168" s="22"/>
    </row>
    <row r="5169" spans="5:5" outlineLevel="1" x14ac:dyDescent="0.25">
      <c r="E5169" s="22"/>
    </row>
    <row r="5170" spans="5:5" outlineLevel="1" x14ac:dyDescent="0.25">
      <c r="E5170" s="22"/>
    </row>
    <row r="5171" spans="5:5" outlineLevel="1" x14ac:dyDescent="0.25">
      <c r="E5171" s="22"/>
    </row>
    <row r="5172" spans="5:5" outlineLevel="1" x14ac:dyDescent="0.25">
      <c r="E5172" s="22"/>
    </row>
    <row r="5173" spans="5:5" outlineLevel="1" x14ac:dyDescent="0.25">
      <c r="E5173" s="22"/>
    </row>
    <row r="5174" spans="5:5" outlineLevel="1" x14ac:dyDescent="0.25">
      <c r="E5174" s="22"/>
    </row>
    <row r="5175" spans="5:5" outlineLevel="1" x14ac:dyDescent="0.25">
      <c r="E5175" s="22"/>
    </row>
    <row r="5176" spans="5:5" outlineLevel="1" x14ac:dyDescent="0.25">
      <c r="E5176" s="22"/>
    </row>
    <row r="5177" spans="5:5" outlineLevel="1" x14ac:dyDescent="0.25">
      <c r="E5177" s="22"/>
    </row>
    <row r="5178" spans="5:5" outlineLevel="1" x14ac:dyDescent="0.25">
      <c r="E5178" s="22"/>
    </row>
    <row r="5179" spans="5:5" outlineLevel="1" x14ac:dyDescent="0.25">
      <c r="E5179" s="22"/>
    </row>
    <row r="5180" spans="5:5" outlineLevel="1" x14ac:dyDescent="0.25">
      <c r="E5180" s="22"/>
    </row>
    <row r="5181" spans="5:5" outlineLevel="1" x14ac:dyDescent="0.25">
      <c r="E5181" s="22"/>
    </row>
    <row r="5182" spans="5:5" outlineLevel="1" x14ac:dyDescent="0.25">
      <c r="E5182" s="22"/>
    </row>
    <row r="5183" spans="5:5" outlineLevel="1" x14ac:dyDescent="0.25">
      <c r="E5183" s="22"/>
    </row>
    <row r="5184" spans="5:5" outlineLevel="1" x14ac:dyDescent="0.25">
      <c r="E5184" s="22"/>
    </row>
    <row r="5185" spans="5:5" outlineLevel="1" x14ac:dyDescent="0.25">
      <c r="E5185" s="22"/>
    </row>
    <row r="5186" spans="5:5" outlineLevel="1" x14ac:dyDescent="0.25">
      <c r="E5186" s="22"/>
    </row>
    <row r="5187" spans="5:5" outlineLevel="1" x14ac:dyDescent="0.25">
      <c r="E5187" s="22"/>
    </row>
    <row r="5188" spans="5:5" outlineLevel="1" x14ac:dyDescent="0.25">
      <c r="E5188" s="22"/>
    </row>
    <row r="5189" spans="5:5" outlineLevel="1" x14ac:dyDescent="0.25">
      <c r="E5189" s="22"/>
    </row>
    <row r="5190" spans="5:5" outlineLevel="1" x14ac:dyDescent="0.25">
      <c r="E5190" s="22"/>
    </row>
    <row r="5191" spans="5:5" outlineLevel="1" x14ac:dyDescent="0.25">
      <c r="E5191" s="22"/>
    </row>
    <row r="5192" spans="5:5" outlineLevel="1" x14ac:dyDescent="0.25">
      <c r="E5192" s="22"/>
    </row>
    <row r="5193" spans="5:5" outlineLevel="1" x14ac:dyDescent="0.25">
      <c r="E5193" s="22"/>
    </row>
    <row r="5194" spans="5:5" outlineLevel="1" x14ac:dyDescent="0.25">
      <c r="E5194" s="22"/>
    </row>
    <row r="5195" spans="5:5" outlineLevel="1" x14ac:dyDescent="0.25">
      <c r="E5195" s="22"/>
    </row>
    <row r="5196" spans="5:5" outlineLevel="1" x14ac:dyDescent="0.25">
      <c r="E5196" s="22"/>
    </row>
    <row r="5197" spans="5:5" outlineLevel="1" x14ac:dyDescent="0.25">
      <c r="E5197" s="22"/>
    </row>
    <row r="5198" spans="5:5" outlineLevel="1" x14ac:dyDescent="0.25">
      <c r="E5198" s="22"/>
    </row>
    <row r="5199" spans="5:5" outlineLevel="1" x14ac:dyDescent="0.25">
      <c r="E5199" s="22"/>
    </row>
    <row r="5200" spans="5:5" outlineLevel="1" x14ac:dyDescent="0.25">
      <c r="E5200" s="22"/>
    </row>
    <row r="5201" spans="5:5" outlineLevel="1" x14ac:dyDescent="0.25">
      <c r="E5201" s="22"/>
    </row>
    <row r="5202" spans="5:5" outlineLevel="1" x14ac:dyDescent="0.25">
      <c r="E5202" s="22"/>
    </row>
    <row r="5203" spans="5:5" outlineLevel="1" x14ac:dyDescent="0.25">
      <c r="E5203" s="22"/>
    </row>
    <row r="5204" spans="5:5" outlineLevel="1" x14ac:dyDescent="0.25">
      <c r="E5204" s="22"/>
    </row>
    <row r="5205" spans="5:5" outlineLevel="1" x14ac:dyDescent="0.25">
      <c r="E5205" s="22"/>
    </row>
    <row r="5206" spans="5:5" outlineLevel="1" x14ac:dyDescent="0.25">
      <c r="E5206" s="22"/>
    </row>
    <row r="5207" spans="5:5" outlineLevel="1" x14ac:dyDescent="0.25">
      <c r="E5207" s="22"/>
    </row>
    <row r="5208" spans="5:5" outlineLevel="1" x14ac:dyDescent="0.25">
      <c r="E5208" s="22"/>
    </row>
    <row r="5209" spans="5:5" outlineLevel="1" x14ac:dyDescent="0.25">
      <c r="E5209" s="22"/>
    </row>
    <row r="5210" spans="5:5" outlineLevel="1" x14ac:dyDescent="0.25">
      <c r="E5210" s="22"/>
    </row>
    <row r="5211" spans="5:5" outlineLevel="1" x14ac:dyDescent="0.25">
      <c r="E5211" s="22"/>
    </row>
    <row r="5212" spans="5:5" outlineLevel="1" x14ac:dyDescent="0.25">
      <c r="E5212" s="22"/>
    </row>
    <row r="5213" spans="5:5" outlineLevel="1" x14ac:dyDescent="0.25">
      <c r="E5213" s="22"/>
    </row>
    <row r="5214" spans="5:5" outlineLevel="1" x14ac:dyDescent="0.25">
      <c r="E5214" s="22"/>
    </row>
    <row r="5215" spans="5:5" outlineLevel="1" x14ac:dyDescent="0.25">
      <c r="E5215" s="22"/>
    </row>
    <row r="5216" spans="5:5" outlineLevel="1" x14ac:dyDescent="0.25">
      <c r="E5216" s="22"/>
    </row>
    <row r="5217" spans="5:5" outlineLevel="1" x14ac:dyDescent="0.25">
      <c r="E5217" s="22"/>
    </row>
    <row r="5218" spans="5:5" outlineLevel="1" x14ac:dyDescent="0.25">
      <c r="E5218" s="22"/>
    </row>
    <row r="5219" spans="5:5" outlineLevel="1" x14ac:dyDescent="0.25">
      <c r="E5219" s="22"/>
    </row>
    <row r="5220" spans="5:5" outlineLevel="1" x14ac:dyDescent="0.25">
      <c r="E5220" s="22"/>
    </row>
    <row r="5221" spans="5:5" outlineLevel="1" x14ac:dyDescent="0.25">
      <c r="E5221" s="22"/>
    </row>
    <row r="5222" spans="5:5" outlineLevel="1" x14ac:dyDescent="0.25">
      <c r="E5222" s="22"/>
    </row>
    <row r="5223" spans="5:5" outlineLevel="1" x14ac:dyDescent="0.25">
      <c r="E5223" s="22"/>
    </row>
    <row r="5224" spans="5:5" outlineLevel="1" x14ac:dyDescent="0.25">
      <c r="E5224" s="22"/>
    </row>
    <row r="5225" spans="5:5" outlineLevel="1" x14ac:dyDescent="0.25">
      <c r="E5225" s="22"/>
    </row>
    <row r="5226" spans="5:5" outlineLevel="1" x14ac:dyDescent="0.25">
      <c r="E5226" s="22"/>
    </row>
    <row r="5227" spans="5:5" outlineLevel="1" x14ac:dyDescent="0.25">
      <c r="E5227" s="22"/>
    </row>
    <row r="5228" spans="5:5" outlineLevel="1" x14ac:dyDescent="0.25">
      <c r="E5228" s="22"/>
    </row>
    <row r="5229" spans="5:5" outlineLevel="1" x14ac:dyDescent="0.25">
      <c r="E5229" s="22"/>
    </row>
    <row r="5230" spans="5:5" outlineLevel="1" x14ac:dyDescent="0.25">
      <c r="E5230" s="22"/>
    </row>
    <row r="5231" spans="5:5" outlineLevel="1" x14ac:dyDescent="0.25">
      <c r="E5231" s="22"/>
    </row>
    <row r="5232" spans="5:5" outlineLevel="1" x14ac:dyDescent="0.25">
      <c r="E5232" s="22"/>
    </row>
    <row r="5233" spans="5:5" outlineLevel="1" x14ac:dyDescent="0.25">
      <c r="E5233" s="22"/>
    </row>
    <row r="5234" spans="5:5" outlineLevel="1" x14ac:dyDescent="0.25">
      <c r="E5234" s="22"/>
    </row>
    <row r="5235" spans="5:5" outlineLevel="1" x14ac:dyDescent="0.25">
      <c r="E5235" s="22"/>
    </row>
    <row r="5236" spans="5:5" outlineLevel="1" x14ac:dyDescent="0.25">
      <c r="E5236" s="22"/>
    </row>
    <row r="5237" spans="5:5" outlineLevel="1" x14ac:dyDescent="0.25">
      <c r="E5237" s="22"/>
    </row>
    <row r="5238" spans="5:5" outlineLevel="1" x14ac:dyDescent="0.25">
      <c r="E5238" s="22"/>
    </row>
    <row r="5239" spans="5:5" outlineLevel="1" x14ac:dyDescent="0.25">
      <c r="E5239" s="22"/>
    </row>
    <row r="5240" spans="5:5" outlineLevel="1" x14ac:dyDescent="0.25">
      <c r="E5240" s="22"/>
    </row>
    <row r="5241" spans="5:5" outlineLevel="1" x14ac:dyDescent="0.25">
      <c r="E5241" s="22"/>
    </row>
    <row r="5242" spans="5:5" outlineLevel="1" x14ac:dyDescent="0.25">
      <c r="E5242" s="22"/>
    </row>
    <row r="5243" spans="5:5" outlineLevel="1" x14ac:dyDescent="0.25">
      <c r="E5243" s="22"/>
    </row>
    <row r="5244" spans="5:5" outlineLevel="1" x14ac:dyDescent="0.25">
      <c r="E5244" s="22"/>
    </row>
    <row r="5245" spans="5:5" outlineLevel="1" x14ac:dyDescent="0.25">
      <c r="E5245" s="22"/>
    </row>
    <row r="5246" spans="5:5" outlineLevel="1" x14ac:dyDescent="0.25">
      <c r="E5246" s="22"/>
    </row>
    <row r="5247" spans="5:5" outlineLevel="1" x14ac:dyDescent="0.25">
      <c r="E5247" s="22"/>
    </row>
    <row r="5248" spans="5:5" outlineLevel="1" x14ac:dyDescent="0.25">
      <c r="E5248" s="22"/>
    </row>
    <row r="5249" spans="5:5" outlineLevel="1" x14ac:dyDescent="0.25">
      <c r="E5249" s="22"/>
    </row>
    <row r="5250" spans="5:5" outlineLevel="1" x14ac:dyDescent="0.25">
      <c r="E5250" s="22"/>
    </row>
    <row r="5251" spans="5:5" outlineLevel="1" x14ac:dyDescent="0.25">
      <c r="E5251" s="22"/>
    </row>
    <row r="5252" spans="5:5" outlineLevel="1" x14ac:dyDescent="0.25">
      <c r="E5252" s="22"/>
    </row>
    <row r="5253" spans="5:5" outlineLevel="1" x14ac:dyDescent="0.25">
      <c r="E5253" s="22"/>
    </row>
    <row r="5254" spans="5:5" outlineLevel="1" x14ac:dyDescent="0.25">
      <c r="E5254" s="22"/>
    </row>
    <row r="5255" spans="5:5" outlineLevel="1" x14ac:dyDescent="0.25">
      <c r="E5255" s="22"/>
    </row>
    <row r="5256" spans="5:5" outlineLevel="1" x14ac:dyDescent="0.25">
      <c r="E5256" s="22"/>
    </row>
    <row r="5257" spans="5:5" outlineLevel="1" x14ac:dyDescent="0.25">
      <c r="E5257" s="22"/>
    </row>
    <row r="5258" spans="5:5" outlineLevel="1" x14ac:dyDescent="0.25">
      <c r="E5258" s="22"/>
    </row>
    <row r="5259" spans="5:5" outlineLevel="1" x14ac:dyDescent="0.25">
      <c r="E5259" s="22"/>
    </row>
    <row r="5260" spans="5:5" outlineLevel="1" x14ac:dyDescent="0.25">
      <c r="E5260" s="22"/>
    </row>
    <row r="5261" spans="5:5" outlineLevel="1" x14ac:dyDescent="0.25">
      <c r="E5261" s="22"/>
    </row>
    <row r="5262" spans="5:5" outlineLevel="1" x14ac:dyDescent="0.25">
      <c r="E5262" s="22"/>
    </row>
    <row r="5263" spans="5:5" outlineLevel="1" x14ac:dyDescent="0.25">
      <c r="E5263" s="22"/>
    </row>
    <row r="5264" spans="5:5" outlineLevel="1" x14ac:dyDescent="0.25">
      <c r="E5264" s="22"/>
    </row>
    <row r="5265" spans="5:5" outlineLevel="1" x14ac:dyDescent="0.25">
      <c r="E5265" s="22"/>
    </row>
    <row r="5266" spans="5:5" outlineLevel="1" x14ac:dyDescent="0.25">
      <c r="E5266" s="22"/>
    </row>
    <row r="5267" spans="5:5" outlineLevel="1" x14ac:dyDescent="0.25">
      <c r="E5267" s="22"/>
    </row>
    <row r="5268" spans="5:5" outlineLevel="1" x14ac:dyDescent="0.25">
      <c r="E5268" s="22"/>
    </row>
    <row r="5269" spans="5:5" outlineLevel="1" x14ac:dyDescent="0.25">
      <c r="E5269" s="22"/>
    </row>
    <row r="5270" spans="5:5" outlineLevel="1" x14ac:dyDescent="0.25">
      <c r="E5270" s="22"/>
    </row>
    <row r="5271" spans="5:5" outlineLevel="1" x14ac:dyDescent="0.25">
      <c r="E5271" s="22"/>
    </row>
    <row r="5272" spans="5:5" outlineLevel="1" x14ac:dyDescent="0.25">
      <c r="E5272" s="22"/>
    </row>
    <row r="5273" spans="5:5" outlineLevel="1" x14ac:dyDescent="0.25">
      <c r="E5273" s="22"/>
    </row>
    <row r="5274" spans="5:5" outlineLevel="1" x14ac:dyDescent="0.25">
      <c r="E5274" s="22"/>
    </row>
    <row r="5275" spans="5:5" outlineLevel="1" x14ac:dyDescent="0.25">
      <c r="E5275" s="22"/>
    </row>
    <row r="5276" spans="5:5" outlineLevel="1" x14ac:dyDescent="0.25">
      <c r="E5276" s="22"/>
    </row>
    <row r="5277" spans="5:5" outlineLevel="1" x14ac:dyDescent="0.25">
      <c r="E5277" s="22"/>
    </row>
    <row r="5278" spans="5:5" outlineLevel="1" x14ac:dyDescent="0.25">
      <c r="E5278" s="22"/>
    </row>
    <row r="5279" spans="5:5" outlineLevel="1" x14ac:dyDescent="0.25">
      <c r="E5279" s="22"/>
    </row>
    <row r="5280" spans="5:5" outlineLevel="1" x14ac:dyDescent="0.25">
      <c r="E5280" s="22"/>
    </row>
    <row r="5281" spans="5:5" outlineLevel="1" x14ac:dyDescent="0.25">
      <c r="E5281" s="22"/>
    </row>
    <row r="5282" spans="5:5" outlineLevel="1" x14ac:dyDescent="0.25">
      <c r="E5282" s="22"/>
    </row>
    <row r="5283" spans="5:5" outlineLevel="1" x14ac:dyDescent="0.25">
      <c r="E5283" s="22"/>
    </row>
    <row r="5284" spans="5:5" outlineLevel="1" x14ac:dyDescent="0.25">
      <c r="E5284" s="22"/>
    </row>
    <row r="5285" spans="5:5" outlineLevel="1" x14ac:dyDescent="0.25">
      <c r="E5285" s="22"/>
    </row>
    <row r="5286" spans="5:5" outlineLevel="1" x14ac:dyDescent="0.25">
      <c r="E5286" s="22"/>
    </row>
    <row r="5287" spans="5:5" outlineLevel="1" x14ac:dyDescent="0.25">
      <c r="E5287" s="22"/>
    </row>
    <row r="5288" spans="5:5" outlineLevel="1" x14ac:dyDescent="0.25">
      <c r="E5288" s="22"/>
    </row>
    <row r="5289" spans="5:5" outlineLevel="1" x14ac:dyDescent="0.25">
      <c r="E5289" s="22"/>
    </row>
    <row r="5290" spans="5:5" outlineLevel="1" x14ac:dyDescent="0.25">
      <c r="E5290" s="22"/>
    </row>
    <row r="5291" spans="5:5" outlineLevel="1" x14ac:dyDescent="0.25">
      <c r="E5291" s="22"/>
    </row>
    <row r="5292" spans="5:5" outlineLevel="1" x14ac:dyDescent="0.25">
      <c r="E5292" s="22"/>
    </row>
    <row r="5293" spans="5:5" outlineLevel="1" x14ac:dyDescent="0.25">
      <c r="E5293" s="22"/>
    </row>
    <row r="5294" spans="5:5" outlineLevel="1" x14ac:dyDescent="0.25">
      <c r="E5294" s="22"/>
    </row>
    <row r="5295" spans="5:5" outlineLevel="1" x14ac:dyDescent="0.25">
      <c r="E5295" s="22"/>
    </row>
    <row r="5296" spans="5:5" outlineLevel="1" x14ac:dyDescent="0.25">
      <c r="E5296" s="22"/>
    </row>
    <row r="5297" spans="5:5" outlineLevel="1" x14ac:dyDescent="0.25">
      <c r="E5297" s="22"/>
    </row>
    <row r="5298" spans="5:5" outlineLevel="1" x14ac:dyDescent="0.25">
      <c r="E5298" s="22"/>
    </row>
    <row r="5299" spans="5:5" outlineLevel="1" x14ac:dyDescent="0.25">
      <c r="E5299" s="22"/>
    </row>
    <row r="5300" spans="5:5" outlineLevel="1" x14ac:dyDescent="0.25">
      <c r="E5300" s="22"/>
    </row>
    <row r="5301" spans="5:5" outlineLevel="1" x14ac:dyDescent="0.25">
      <c r="E5301" s="22"/>
    </row>
    <row r="5302" spans="5:5" outlineLevel="1" x14ac:dyDescent="0.25">
      <c r="E5302" s="22"/>
    </row>
    <row r="5303" spans="5:5" outlineLevel="1" x14ac:dyDescent="0.25">
      <c r="E5303" s="22"/>
    </row>
    <row r="5304" spans="5:5" outlineLevel="1" x14ac:dyDescent="0.25">
      <c r="E5304" s="22"/>
    </row>
    <row r="5305" spans="5:5" outlineLevel="1" x14ac:dyDescent="0.25">
      <c r="E5305" s="22"/>
    </row>
    <row r="5306" spans="5:5" outlineLevel="1" x14ac:dyDescent="0.25">
      <c r="E5306" s="22"/>
    </row>
    <row r="5307" spans="5:5" outlineLevel="1" x14ac:dyDescent="0.25">
      <c r="E5307" s="22"/>
    </row>
    <row r="5308" spans="5:5" outlineLevel="1" x14ac:dyDescent="0.25">
      <c r="E5308" s="22"/>
    </row>
    <row r="5309" spans="5:5" outlineLevel="1" x14ac:dyDescent="0.25">
      <c r="E5309" s="22"/>
    </row>
    <row r="5310" spans="5:5" outlineLevel="1" x14ac:dyDescent="0.25">
      <c r="E5310" s="22"/>
    </row>
    <row r="5311" spans="5:5" outlineLevel="1" x14ac:dyDescent="0.25">
      <c r="E5311" s="22"/>
    </row>
    <row r="5312" spans="5:5" outlineLevel="1" x14ac:dyDescent="0.25">
      <c r="E5312" s="22"/>
    </row>
    <row r="5313" spans="5:5" outlineLevel="1" x14ac:dyDescent="0.25">
      <c r="E5313" s="22"/>
    </row>
    <row r="5314" spans="5:5" outlineLevel="1" x14ac:dyDescent="0.25">
      <c r="E5314" s="22"/>
    </row>
    <row r="5315" spans="5:5" outlineLevel="1" x14ac:dyDescent="0.25">
      <c r="E5315" s="22"/>
    </row>
    <row r="5316" spans="5:5" outlineLevel="1" x14ac:dyDescent="0.25">
      <c r="E5316" s="22"/>
    </row>
    <row r="5317" spans="5:5" outlineLevel="1" x14ac:dyDescent="0.25">
      <c r="E5317" s="22"/>
    </row>
    <row r="5318" spans="5:5" outlineLevel="1" x14ac:dyDescent="0.25">
      <c r="E5318" s="22"/>
    </row>
    <row r="5319" spans="5:5" outlineLevel="1" x14ac:dyDescent="0.25">
      <c r="E5319" s="22"/>
    </row>
    <row r="5320" spans="5:5" outlineLevel="1" x14ac:dyDescent="0.25">
      <c r="E5320" s="22"/>
    </row>
    <row r="5321" spans="5:5" outlineLevel="1" x14ac:dyDescent="0.25">
      <c r="E5321" s="22"/>
    </row>
    <row r="5322" spans="5:5" outlineLevel="1" x14ac:dyDescent="0.25">
      <c r="E5322" s="22"/>
    </row>
    <row r="5323" spans="5:5" outlineLevel="1" x14ac:dyDescent="0.25">
      <c r="E5323" s="22"/>
    </row>
    <row r="5324" spans="5:5" outlineLevel="1" x14ac:dyDescent="0.25">
      <c r="E5324" s="22"/>
    </row>
    <row r="5325" spans="5:5" outlineLevel="1" x14ac:dyDescent="0.25">
      <c r="E5325" s="22"/>
    </row>
    <row r="5326" spans="5:5" outlineLevel="1" x14ac:dyDescent="0.25">
      <c r="E5326" s="22"/>
    </row>
    <row r="5327" spans="5:5" outlineLevel="1" x14ac:dyDescent="0.25">
      <c r="E5327" s="22"/>
    </row>
    <row r="5328" spans="5:5" outlineLevel="1" x14ac:dyDescent="0.25">
      <c r="E5328" s="22"/>
    </row>
    <row r="5329" spans="5:5" outlineLevel="1" x14ac:dyDescent="0.25">
      <c r="E5329" s="22"/>
    </row>
    <row r="5330" spans="5:5" outlineLevel="1" x14ac:dyDescent="0.25">
      <c r="E5330" s="22"/>
    </row>
    <row r="5331" spans="5:5" outlineLevel="1" x14ac:dyDescent="0.25">
      <c r="E5331" s="22"/>
    </row>
    <row r="5332" spans="5:5" outlineLevel="1" x14ac:dyDescent="0.25">
      <c r="E5332" s="22"/>
    </row>
    <row r="5333" spans="5:5" outlineLevel="1" x14ac:dyDescent="0.25">
      <c r="E5333" s="22"/>
    </row>
    <row r="5334" spans="5:5" outlineLevel="1" x14ac:dyDescent="0.25">
      <c r="E5334" s="22"/>
    </row>
    <row r="5335" spans="5:5" outlineLevel="1" x14ac:dyDescent="0.25">
      <c r="E5335" s="22"/>
    </row>
    <row r="5336" spans="5:5" outlineLevel="1" x14ac:dyDescent="0.25">
      <c r="E5336" s="22"/>
    </row>
    <row r="5337" spans="5:5" outlineLevel="1" x14ac:dyDescent="0.25">
      <c r="E5337" s="22"/>
    </row>
    <row r="5338" spans="5:5" outlineLevel="1" x14ac:dyDescent="0.25">
      <c r="E5338" s="22"/>
    </row>
    <row r="5339" spans="5:5" outlineLevel="1" x14ac:dyDescent="0.25">
      <c r="E5339" s="22"/>
    </row>
    <row r="5340" spans="5:5" outlineLevel="1" x14ac:dyDescent="0.25">
      <c r="E5340" s="22"/>
    </row>
    <row r="5341" spans="5:5" outlineLevel="1" x14ac:dyDescent="0.25">
      <c r="E5341" s="22"/>
    </row>
    <row r="5342" spans="5:5" outlineLevel="1" x14ac:dyDescent="0.25">
      <c r="E5342" s="22"/>
    </row>
    <row r="5343" spans="5:5" outlineLevel="1" x14ac:dyDescent="0.25">
      <c r="E5343" s="22"/>
    </row>
    <row r="5344" spans="5:5" outlineLevel="1" x14ac:dyDescent="0.25">
      <c r="E5344" s="22"/>
    </row>
    <row r="5345" spans="5:5" outlineLevel="1" x14ac:dyDescent="0.25">
      <c r="E5345" s="22"/>
    </row>
    <row r="5346" spans="5:5" outlineLevel="1" x14ac:dyDescent="0.25">
      <c r="E5346" s="22"/>
    </row>
    <row r="5347" spans="5:5" outlineLevel="1" x14ac:dyDescent="0.25">
      <c r="E5347" s="22"/>
    </row>
    <row r="5348" spans="5:5" outlineLevel="1" x14ac:dyDescent="0.25">
      <c r="E5348" s="22"/>
    </row>
    <row r="5349" spans="5:5" outlineLevel="1" x14ac:dyDescent="0.25">
      <c r="E5349" s="22"/>
    </row>
    <row r="5350" spans="5:5" outlineLevel="1" x14ac:dyDescent="0.25">
      <c r="E5350" s="22"/>
    </row>
    <row r="5351" spans="5:5" outlineLevel="1" x14ac:dyDescent="0.25">
      <c r="E5351" s="22"/>
    </row>
    <row r="5352" spans="5:5" outlineLevel="1" x14ac:dyDescent="0.25">
      <c r="E5352" s="22"/>
    </row>
    <row r="5353" spans="5:5" outlineLevel="1" x14ac:dyDescent="0.25">
      <c r="E5353" s="22"/>
    </row>
    <row r="5354" spans="5:5" outlineLevel="1" x14ac:dyDescent="0.25">
      <c r="E5354" s="22"/>
    </row>
    <row r="5355" spans="5:5" outlineLevel="1" x14ac:dyDescent="0.25">
      <c r="E5355" s="22"/>
    </row>
    <row r="5356" spans="5:5" outlineLevel="1" x14ac:dyDescent="0.25">
      <c r="E5356" s="22"/>
    </row>
    <row r="5357" spans="5:5" outlineLevel="1" x14ac:dyDescent="0.25">
      <c r="E5357" s="22"/>
    </row>
    <row r="5358" spans="5:5" outlineLevel="1" x14ac:dyDescent="0.25">
      <c r="E5358" s="22"/>
    </row>
    <row r="5359" spans="5:5" outlineLevel="1" x14ac:dyDescent="0.25">
      <c r="E5359" s="22"/>
    </row>
    <row r="5360" spans="5:5" outlineLevel="1" x14ac:dyDescent="0.25">
      <c r="E5360" s="22"/>
    </row>
    <row r="5361" spans="5:5" outlineLevel="1" x14ac:dyDescent="0.25">
      <c r="E5361" s="22"/>
    </row>
    <row r="5362" spans="5:5" outlineLevel="1" x14ac:dyDescent="0.25">
      <c r="E5362" s="22"/>
    </row>
    <row r="5363" spans="5:5" outlineLevel="1" x14ac:dyDescent="0.25">
      <c r="E5363" s="22"/>
    </row>
    <row r="5364" spans="5:5" outlineLevel="1" x14ac:dyDescent="0.25">
      <c r="E5364" s="22"/>
    </row>
    <row r="5365" spans="5:5" outlineLevel="1" x14ac:dyDescent="0.25">
      <c r="E5365" s="22"/>
    </row>
    <row r="5366" spans="5:5" outlineLevel="1" x14ac:dyDescent="0.25">
      <c r="E5366" s="22"/>
    </row>
    <row r="5367" spans="5:5" outlineLevel="1" x14ac:dyDescent="0.25">
      <c r="E5367" s="22"/>
    </row>
    <row r="5368" spans="5:5" outlineLevel="1" x14ac:dyDescent="0.25">
      <c r="E5368" s="22"/>
    </row>
    <row r="5369" spans="5:5" outlineLevel="1" x14ac:dyDescent="0.25">
      <c r="E5369" s="22"/>
    </row>
    <row r="5370" spans="5:5" outlineLevel="1" x14ac:dyDescent="0.25">
      <c r="E5370" s="22"/>
    </row>
    <row r="5371" spans="5:5" outlineLevel="1" x14ac:dyDescent="0.25">
      <c r="E5371" s="22"/>
    </row>
    <row r="5372" spans="5:5" outlineLevel="1" x14ac:dyDescent="0.25">
      <c r="E5372" s="22"/>
    </row>
    <row r="5373" spans="5:5" outlineLevel="1" x14ac:dyDescent="0.25">
      <c r="E5373" s="22"/>
    </row>
    <row r="5374" spans="5:5" outlineLevel="1" x14ac:dyDescent="0.25">
      <c r="E5374" s="22"/>
    </row>
    <row r="5375" spans="5:5" outlineLevel="1" x14ac:dyDescent="0.25">
      <c r="E5375" s="22"/>
    </row>
    <row r="5376" spans="5:5" outlineLevel="1" x14ac:dyDescent="0.25">
      <c r="E5376" s="22"/>
    </row>
    <row r="5377" spans="5:5" outlineLevel="1" x14ac:dyDescent="0.25">
      <c r="E5377" s="22"/>
    </row>
    <row r="5378" spans="5:5" outlineLevel="1" x14ac:dyDescent="0.25">
      <c r="E5378" s="22"/>
    </row>
    <row r="5379" spans="5:5" outlineLevel="1" x14ac:dyDescent="0.25">
      <c r="E5379" s="22"/>
    </row>
    <row r="5380" spans="5:5" outlineLevel="1" x14ac:dyDescent="0.25">
      <c r="E5380" s="22"/>
    </row>
    <row r="5381" spans="5:5" outlineLevel="1" x14ac:dyDescent="0.25">
      <c r="E5381" s="22"/>
    </row>
    <row r="5382" spans="5:5" outlineLevel="1" x14ac:dyDescent="0.25">
      <c r="E5382" s="22"/>
    </row>
    <row r="5383" spans="5:5" outlineLevel="1" x14ac:dyDescent="0.25">
      <c r="E5383" s="22"/>
    </row>
    <row r="5384" spans="5:5" outlineLevel="1" x14ac:dyDescent="0.25">
      <c r="E5384" s="22"/>
    </row>
    <row r="5385" spans="5:5" outlineLevel="1" x14ac:dyDescent="0.25">
      <c r="E5385" s="22"/>
    </row>
    <row r="5386" spans="5:5" outlineLevel="1" x14ac:dyDescent="0.25">
      <c r="E5386" s="22"/>
    </row>
    <row r="5387" spans="5:5" outlineLevel="1" x14ac:dyDescent="0.25">
      <c r="E5387" s="22"/>
    </row>
    <row r="5388" spans="5:5" outlineLevel="1" x14ac:dyDescent="0.25">
      <c r="E5388" s="22"/>
    </row>
    <row r="5389" spans="5:5" outlineLevel="1" x14ac:dyDescent="0.25">
      <c r="E5389" s="22"/>
    </row>
    <row r="5390" spans="5:5" outlineLevel="1" x14ac:dyDescent="0.25">
      <c r="E5390" s="22"/>
    </row>
    <row r="5391" spans="5:5" outlineLevel="1" x14ac:dyDescent="0.25">
      <c r="E5391" s="22"/>
    </row>
    <row r="5392" spans="5:5" outlineLevel="1" x14ac:dyDescent="0.25">
      <c r="E5392" s="22"/>
    </row>
    <row r="5393" spans="5:5" outlineLevel="1" x14ac:dyDescent="0.25">
      <c r="E5393" s="22"/>
    </row>
    <row r="5394" spans="5:5" outlineLevel="1" x14ac:dyDescent="0.25">
      <c r="E5394" s="22"/>
    </row>
    <row r="5395" spans="5:5" outlineLevel="1" x14ac:dyDescent="0.25">
      <c r="E5395" s="22"/>
    </row>
    <row r="5396" spans="5:5" outlineLevel="1" x14ac:dyDescent="0.25">
      <c r="E5396" s="22"/>
    </row>
    <row r="5397" spans="5:5" outlineLevel="1" x14ac:dyDescent="0.25">
      <c r="E5397" s="22"/>
    </row>
    <row r="5398" spans="5:5" outlineLevel="1" x14ac:dyDescent="0.25">
      <c r="E5398" s="22"/>
    </row>
    <row r="5399" spans="5:5" outlineLevel="1" x14ac:dyDescent="0.25">
      <c r="E5399" s="22"/>
    </row>
    <row r="5400" spans="5:5" outlineLevel="1" x14ac:dyDescent="0.25">
      <c r="E5400" s="22"/>
    </row>
    <row r="5401" spans="5:5" outlineLevel="1" x14ac:dyDescent="0.25">
      <c r="E5401" s="22"/>
    </row>
    <row r="5402" spans="5:5" outlineLevel="1" x14ac:dyDescent="0.25">
      <c r="E5402" s="22"/>
    </row>
    <row r="5403" spans="5:5" outlineLevel="1" x14ac:dyDescent="0.25">
      <c r="E5403" s="22"/>
    </row>
    <row r="5404" spans="5:5" outlineLevel="1" x14ac:dyDescent="0.25">
      <c r="E5404" s="22"/>
    </row>
    <row r="5405" spans="5:5" outlineLevel="1" x14ac:dyDescent="0.25">
      <c r="E5405" s="22"/>
    </row>
    <row r="5406" spans="5:5" outlineLevel="1" x14ac:dyDescent="0.25">
      <c r="E5406" s="22"/>
    </row>
    <row r="5407" spans="5:5" outlineLevel="1" x14ac:dyDescent="0.25">
      <c r="E5407" s="22"/>
    </row>
    <row r="5408" spans="5:5" outlineLevel="1" x14ac:dyDescent="0.25">
      <c r="E5408" s="22"/>
    </row>
    <row r="5409" spans="5:5" outlineLevel="1" x14ac:dyDescent="0.25">
      <c r="E5409" s="22"/>
    </row>
    <row r="5410" spans="5:5" outlineLevel="1" x14ac:dyDescent="0.25">
      <c r="E5410" s="22"/>
    </row>
    <row r="5411" spans="5:5" outlineLevel="1" x14ac:dyDescent="0.25">
      <c r="E5411" s="22"/>
    </row>
    <row r="5412" spans="5:5" outlineLevel="1" x14ac:dyDescent="0.25">
      <c r="E5412" s="22"/>
    </row>
    <row r="5413" spans="5:5" outlineLevel="1" x14ac:dyDescent="0.25">
      <c r="E5413" s="22"/>
    </row>
    <row r="5414" spans="5:5" outlineLevel="1" x14ac:dyDescent="0.25">
      <c r="E5414" s="22"/>
    </row>
    <row r="5415" spans="5:5" outlineLevel="1" x14ac:dyDescent="0.25">
      <c r="E5415" s="22"/>
    </row>
    <row r="5416" spans="5:5" outlineLevel="1" x14ac:dyDescent="0.25">
      <c r="E5416" s="22"/>
    </row>
    <row r="5417" spans="5:5" outlineLevel="1" x14ac:dyDescent="0.25">
      <c r="E5417" s="22"/>
    </row>
    <row r="5418" spans="5:5" outlineLevel="1" x14ac:dyDescent="0.25">
      <c r="E5418" s="22"/>
    </row>
    <row r="5419" spans="5:5" outlineLevel="1" x14ac:dyDescent="0.25">
      <c r="E5419" s="22"/>
    </row>
    <row r="5420" spans="5:5" outlineLevel="1" x14ac:dyDescent="0.25">
      <c r="E5420" s="22"/>
    </row>
    <row r="5421" spans="5:5" outlineLevel="1" x14ac:dyDescent="0.25">
      <c r="E5421" s="22"/>
    </row>
    <row r="5422" spans="5:5" outlineLevel="1" x14ac:dyDescent="0.25">
      <c r="E5422" s="22"/>
    </row>
    <row r="5423" spans="5:5" outlineLevel="1" x14ac:dyDescent="0.25">
      <c r="E5423" s="22"/>
    </row>
    <row r="5424" spans="5:5" outlineLevel="1" x14ac:dyDescent="0.25">
      <c r="E5424" s="22"/>
    </row>
    <row r="5425" spans="5:5" outlineLevel="1" x14ac:dyDescent="0.25">
      <c r="E5425" s="22"/>
    </row>
    <row r="5426" spans="5:5" outlineLevel="1" x14ac:dyDescent="0.25">
      <c r="E5426" s="22"/>
    </row>
    <row r="5427" spans="5:5" outlineLevel="1" x14ac:dyDescent="0.25">
      <c r="E5427" s="22"/>
    </row>
    <row r="5428" spans="5:5" outlineLevel="1" x14ac:dyDescent="0.25">
      <c r="E5428" s="22"/>
    </row>
    <row r="5429" spans="5:5" outlineLevel="1" x14ac:dyDescent="0.25">
      <c r="E5429" s="22"/>
    </row>
    <row r="5430" spans="5:5" outlineLevel="1" x14ac:dyDescent="0.25">
      <c r="E5430" s="22"/>
    </row>
    <row r="5431" spans="5:5" outlineLevel="1" x14ac:dyDescent="0.25">
      <c r="E5431" s="22"/>
    </row>
    <row r="5432" spans="5:5" outlineLevel="1" x14ac:dyDescent="0.25">
      <c r="E5432" s="22"/>
    </row>
    <row r="5433" spans="5:5" outlineLevel="1" x14ac:dyDescent="0.25">
      <c r="E5433" s="22"/>
    </row>
    <row r="5434" spans="5:5" outlineLevel="1" x14ac:dyDescent="0.25">
      <c r="E5434" s="22"/>
    </row>
    <row r="5435" spans="5:5" outlineLevel="1" x14ac:dyDescent="0.25">
      <c r="E5435" s="22"/>
    </row>
    <row r="5436" spans="5:5" outlineLevel="1" x14ac:dyDescent="0.25">
      <c r="E5436" s="22"/>
    </row>
    <row r="5437" spans="5:5" outlineLevel="1" x14ac:dyDescent="0.25">
      <c r="E5437" s="22"/>
    </row>
    <row r="5438" spans="5:5" outlineLevel="1" x14ac:dyDescent="0.25">
      <c r="E5438" s="22"/>
    </row>
    <row r="5439" spans="5:5" outlineLevel="1" x14ac:dyDescent="0.25">
      <c r="E5439" s="22"/>
    </row>
    <row r="5440" spans="5:5" outlineLevel="1" x14ac:dyDescent="0.25">
      <c r="E5440" s="22"/>
    </row>
    <row r="5441" spans="5:5" outlineLevel="1" x14ac:dyDescent="0.25">
      <c r="E5441" s="22"/>
    </row>
    <row r="5442" spans="5:5" outlineLevel="1" x14ac:dyDescent="0.25">
      <c r="E5442" s="22"/>
    </row>
    <row r="5443" spans="5:5" outlineLevel="1" x14ac:dyDescent="0.25">
      <c r="E5443" s="22"/>
    </row>
    <row r="5444" spans="5:5" outlineLevel="1" x14ac:dyDescent="0.25">
      <c r="E5444" s="22"/>
    </row>
    <row r="5445" spans="5:5" outlineLevel="1" x14ac:dyDescent="0.25">
      <c r="E5445" s="22"/>
    </row>
    <row r="5446" spans="5:5" outlineLevel="1" x14ac:dyDescent="0.25">
      <c r="E5446" s="22"/>
    </row>
    <row r="5447" spans="5:5" outlineLevel="1" x14ac:dyDescent="0.25">
      <c r="E5447" s="22"/>
    </row>
    <row r="5448" spans="5:5" outlineLevel="1" x14ac:dyDescent="0.25">
      <c r="E5448" s="22"/>
    </row>
    <row r="5449" spans="5:5" outlineLevel="1" x14ac:dyDescent="0.25">
      <c r="E5449" s="22"/>
    </row>
    <row r="5450" spans="5:5" outlineLevel="1" x14ac:dyDescent="0.25">
      <c r="E5450" s="22"/>
    </row>
    <row r="5451" spans="5:5" outlineLevel="1" x14ac:dyDescent="0.25">
      <c r="E5451" s="22"/>
    </row>
    <row r="5452" spans="5:5" outlineLevel="1" x14ac:dyDescent="0.25">
      <c r="E5452" s="22"/>
    </row>
    <row r="5453" spans="5:5" outlineLevel="1" x14ac:dyDescent="0.25">
      <c r="E5453" s="22"/>
    </row>
    <row r="5454" spans="5:5" outlineLevel="1" x14ac:dyDescent="0.25">
      <c r="E5454" s="22"/>
    </row>
    <row r="5455" spans="5:5" outlineLevel="1" x14ac:dyDescent="0.25">
      <c r="E5455" s="22"/>
    </row>
    <row r="5456" spans="5:5" outlineLevel="1" x14ac:dyDescent="0.25">
      <c r="E5456" s="22"/>
    </row>
    <row r="5457" spans="5:5" outlineLevel="1" x14ac:dyDescent="0.25">
      <c r="E5457" s="22"/>
    </row>
    <row r="5458" spans="5:5" outlineLevel="1" x14ac:dyDescent="0.25">
      <c r="E5458" s="22"/>
    </row>
    <row r="5459" spans="5:5" outlineLevel="1" x14ac:dyDescent="0.25">
      <c r="E5459" s="22"/>
    </row>
    <row r="5460" spans="5:5" outlineLevel="1" x14ac:dyDescent="0.25">
      <c r="E5460" s="22"/>
    </row>
    <row r="5461" spans="5:5" outlineLevel="1" x14ac:dyDescent="0.25">
      <c r="E5461" s="22"/>
    </row>
    <row r="5462" spans="5:5" outlineLevel="1" x14ac:dyDescent="0.25">
      <c r="E5462" s="22"/>
    </row>
    <row r="5463" spans="5:5" outlineLevel="1" x14ac:dyDescent="0.25">
      <c r="E5463" s="22"/>
    </row>
    <row r="5464" spans="5:5" outlineLevel="1" x14ac:dyDescent="0.25">
      <c r="E5464" s="22"/>
    </row>
    <row r="5465" spans="5:5" outlineLevel="1" x14ac:dyDescent="0.25">
      <c r="E5465" s="22"/>
    </row>
    <row r="5466" spans="5:5" outlineLevel="1" x14ac:dyDescent="0.25">
      <c r="E5466" s="22"/>
    </row>
    <row r="5467" spans="5:5" outlineLevel="1" x14ac:dyDescent="0.25">
      <c r="E5467" s="22"/>
    </row>
    <row r="5468" spans="5:5" outlineLevel="1" x14ac:dyDescent="0.25">
      <c r="E5468" s="22"/>
    </row>
    <row r="5469" spans="5:5" outlineLevel="1" x14ac:dyDescent="0.25">
      <c r="E5469" s="22"/>
    </row>
    <row r="5470" spans="5:5" outlineLevel="1" x14ac:dyDescent="0.25">
      <c r="E5470" s="22"/>
    </row>
    <row r="5471" spans="5:5" outlineLevel="1" x14ac:dyDescent="0.25">
      <c r="E5471" s="22"/>
    </row>
    <row r="5472" spans="5:5" outlineLevel="1" x14ac:dyDescent="0.25">
      <c r="E5472" s="22"/>
    </row>
    <row r="5473" spans="5:5" outlineLevel="1" x14ac:dyDescent="0.25">
      <c r="E5473" s="22"/>
    </row>
    <row r="5474" spans="5:5" outlineLevel="1" x14ac:dyDescent="0.25">
      <c r="E5474" s="22"/>
    </row>
    <row r="5475" spans="5:5" outlineLevel="1" x14ac:dyDescent="0.25">
      <c r="E5475" s="22"/>
    </row>
    <row r="5476" spans="5:5" outlineLevel="1" x14ac:dyDescent="0.25">
      <c r="E5476" s="22"/>
    </row>
    <row r="5477" spans="5:5" outlineLevel="1" x14ac:dyDescent="0.25">
      <c r="E5477" s="22"/>
    </row>
    <row r="5478" spans="5:5" outlineLevel="1" x14ac:dyDescent="0.25">
      <c r="E5478" s="22"/>
    </row>
    <row r="5479" spans="5:5" outlineLevel="1" x14ac:dyDescent="0.25">
      <c r="E5479" s="22"/>
    </row>
    <row r="5480" spans="5:5" outlineLevel="1" x14ac:dyDescent="0.25">
      <c r="E5480" s="22"/>
    </row>
    <row r="5481" spans="5:5" outlineLevel="1" x14ac:dyDescent="0.25">
      <c r="E5481" s="22"/>
    </row>
    <row r="5482" spans="5:5" outlineLevel="1" x14ac:dyDescent="0.25">
      <c r="E5482" s="22"/>
    </row>
    <row r="5483" spans="5:5" outlineLevel="1" x14ac:dyDescent="0.25">
      <c r="E5483" s="22"/>
    </row>
    <row r="5484" spans="5:5" outlineLevel="1" x14ac:dyDescent="0.25">
      <c r="E5484" s="22"/>
    </row>
    <row r="5485" spans="5:5" outlineLevel="1" x14ac:dyDescent="0.25">
      <c r="E5485" s="22"/>
    </row>
    <row r="5486" spans="5:5" outlineLevel="1" x14ac:dyDescent="0.25">
      <c r="E5486" s="22"/>
    </row>
    <row r="5487" spans="5:5" outlineLevel="1" x14ac:dyDescent="0.25">
      <c r="E5487" s="22"/>
    </row>
    <row r="5488" spans="5:5" outlineLevel="1" x14ac:dyDescent="0.25">
      <c r="E5488" s="22"/>
    </row>
    <row r="5489" spans="5:5" outlineLevel="1" x14ac:dyDescent="0.25">
      <c r="E5489" s="22"/>
    </row>
    <row r="5490" spans="5:5" outlineLevel="1" x14ac:dyDescent="0.25">
      <c r="E5490" s="22"/>
    </row>
    <row r="5491" spans="5:5" outlineLevel="1" x14ac:dyDescent="0.25">
      <c r="E5491" s="22"/>
    </row>
    <row r="5492" spans="5:5" outlineLevel="1" x14ac:dyDescent="0.25">
      <c r="E5492" s="22"/>
    </row>
    <row r="5493" spans="5:5" outlineLevel="1" x14ac:dyDescent="0.25">
      <c r="E5493" s="22"/>
    </row>
    <row r="5494" spans="5:5" outlineLevel="1" x14ac:dyDescent="0.25">
      <c r="E5494" s="22"/>
    </row>
    <row r="5495" spans="5:5" outlineLevel="1" x14ac:dyDescent="0.25">
      <c r="E5495" s="22"/>
    </row>
    <row r="5496" spans="5:5" outlineLevel="1" x14ac:dyDescent="0.25">
      <c r="E5496" s="22"/>
    </row>
    <row r="5497" spans="5:5" outlineLevel="1" x14ac:dyDescent="0.25">
      <c r="E5497" s="22"/>
    </row>
    <row r="5498" spans="5:5" outlineLevel="1" x14ac:dyDescent="0.25">
      <c r="E5498" s="22"/>
    </row>
    <row r="5499" spans="5:5" outlineLevel="1" x14ac:dyDescent="0.25">
      <c r="E5499" s="22"/>
    </row>
    <row r="5500" spans="5:5" outlineLevel="1" x14ac:dyDescent="0.25">
      <c r="E5500" s="22"/>
    </row>
    <row r="5501" spans="5:5" outlineLevel="1" x14ac:dyDescent="0.25">
      <c r="E5501" s="22"/>
    </row>
    <row r="5502" spans="5:5" outlineLevel="1" x14ac:dyDescent="0.25">
      <c r="E5502" s="22"/>
    </row>
    <row r="5503" spans="5:5" outlineLevel="1" x14ac:dyDescent="0.25">
      <c r="E5503" s="22"/>
    </row>
    <row r="5504" spans="5:5" outlineLevel="1" x14ac:dyDescent="0.25">
      <c r="E5504" s="22"/>
    </row>
    <row r="5505" spans="5:5" outlineLevel="1" x14ac:dyDescent="0.25">
      <c r="E5505" s="22"/>
    </row>
    <row r="5506" spans="5:5" outlineLevel="1" x14ac:dyDescent="0.25">
      <c r="E5506" s="22"/>
    </row>
    <row r="5507" spans="5:5" outlineLevel="1" x14ac:dyDescent="0.25">
      <c r="E5507" s="22"/>
    </row>
    <row r="5508" spans="5:5" outlineLevel="1" x14ac:dyDescent="0.25">
      <c r="E5508" s="22"/>
    </row>
    <row r="5509" spans="5:5" outlineLevel="1" x14ac:dyDescent="0.25">
      <c r="E5509" s="22"/>
    </row>
    <row r="5510" spans="5:5" outlineLevel="1" x14ac:dyDescent="0.25">
      <c r="E5510" s="22"/>
    </row>
    <row r="5511" spans="5:5" outlineLevel="1" x14ac:dyDescent="0.25">
      <c r="E5511" s="22"/>
    </row>
    <row r="5512" spans="5:5" outlineLevel="1" x14ac:dyDescent="0.25">
      <c r="E5512" s="22"/>
    </row>
    <row r="5513" spans="5:5" outlineLevel="1" x14ac:dyDescent="0.25">
      <c r="E5513" s="22"/>
    </row>
    <row r="5514" spans="5:5" outlineLevel="1" x14ac:dyDescent="0.25">
      <c r="E5514" s="22"/>
    </row>
    <row r="5515" spans="5:5" outlineLevel="1" x14ac:dyDescent="0.25">
      <c r="E5515" s="22"/>
    </row>
    <row r="5516" spans="5:5" outlineLevel="1" x14ac:dyDescent="0.25">
      <c r="E5516" s="22"/>
    </row>
    <row r="5517" spans="5:5" outlineLevel="1" x14ac:dyDescent="0.25">
      <c r="E5517" s="22"/>
    </row>
    <row r="5518" spans="5:5" outlineLevel="1" x14ac:dyDescent="0.25">
      <c r="E5518" s="22"/>
    </row>
    <row r="5519" spans="5:5" outlineLevel="1" x14ac:dyDescent="0.25">
      <c r="E5519" s="22"/>
    </row>
    <row r="5520" spans="5:5" outlineLevel="1" x14ac:dyDescent="0.25">
      <c r="E5520" s="22"/>
    </row>
    <row r="5521" spans="5:5" outlineLevel="1" x14ac:dyDescent="0.25">
      <c r="E5521" s="22"/>
    </row>
    <row r="5522" spans="5:5" outlineLevel="1" x14ac:dyDescent="0.25">
      <c r="E5522" s="22"/>
    </row>
    <row r="5523" spans="5:5" outlineLevel="1" x14ac:dyDescent="0.25">
      <c r="E5523" s="22"/>
    </row>
    <row r="5524" spans="5:5" outlineLevel="1" x14ac:dyDescent="0.25">
      <c r="E5524" s="22"/>
    </row>
    <row r="5525" spans="5:5" outlineLevel="1" x14ac:dyDescent="0.25">
      <c r="E5525" s="22"/>
    </row>
    <row r="5526" spans="5:5" outlineLevel="1" x14ac:dyDescent="0.25">
      <c r="E5526" s="22"/>
    </row>
    <row r="5527" spans="5:5" outlineLevel="1" x14ac:dyDescent="0.25">
      <c r="E5527" s="22"/>
    </row>
    <row r="5528" spans="5:5" outlineLevel="1" x14ac:dyDescent="0.25">
      <c r="E5528" s="22"/>
    </row>
    <row r="5529" spans="5:5" outlineLevel="1" x14ac:dyDescent="0.25">
      <c r="E5529" s="22"/>
    </row>
    <row r="5530" spans="5:5" outlineLevel="1" x14ac:dyDescent="0.25">
      <c r="E5530" s="22"/>
    </row>
    <row r="5531" spans="5:5" outlineLevel="1" x14ac:dyDescent="0.25">
      <c r="E5531" s="22"/>
    </row>
    <row r="5532" spans="5:5" outlineLevel="1" x14ac:dyDescent="0.25">
      <c r="E5532" s="22"/>
    </row>
    <row r="5533" spans="5:5" outlineLevel="1" x14ac:dyDescent="0.25">
      <c r="E5533" s="22"/>
    </row>
    <row r="5534" spans="5:5" outlineLevel="1" x14ac:dyDescent="0.25">
      <c r="E5534" s="22"/>
    </row>
    <row r="5535" spans="5:5" outlineLevel="1" x14ac:dyDescent="0.25">
      <c r="E5535" s="22"/>
    </row>
    <row r="5536" spans="5:5" outlineLevel="1" x14ac:dyDescent="0.25">
      <c r="E5536" s="22"/>
    </row>
    <row r="5537" spans="5:5" outlineLevel="1" x14ac:dyDescent="0.25">
      <c r="E5537" s="22"/>
    </row>
    <row r="5538" spans="5:5" outlineLevel="1" x14ac:dyDescent="0.25">
      <c r="E5538" s="22"/>
    </row>
    <row r="5539" spans="5:5" outlineLevel="1" x14ac:dyDescent="0.25">
      <c r="E5539" s="22"/>
    </row>
    <row r="5540" spans="5:5" outlineLevel="1" x14ac:dyDescent="0.25">
      <c r="E5540" s="22"/>
    </row>
    <row r="5541" spans="5:5" outlineLevel="1" x14ac:dyDescent="0.25">
      <c r="E5541" s="22"/>
    </row>
    <row r="5542" spans="5:5" outlineLevel="1" x14ac:dyDescent="0.25">
      <c r="E5542" s="22"/>
    </row>
    <row r="5543" spans="5:5" outlineLevel="1" x14ac:dyDescent="0.25">
      <c r="E5543" s="22"/>
    </row>
    <row r="5544" spans="5:5" outlineLevel="1" x14ac:dyDescent="0.25">
      <c r="E5544" s="22"/>
    </row>
    <row r="5545" spans="5:5" outlineLevel="1" x14ac:dyDescent="0.25">
      <c r="E5545" s="22"/>
    </row>
    <row r="5546" spans="5:5" outlineLevel="1" x14ac:dyDescent="0.25">
      <c r="E5546" s="22"/>
    </row>
    <row r="5547" spans="5:5" outlineLevel="1" x14ac:dyDescent="0.25">
      <c r="E5547" s="22"/>
    </row>
    <row r="5548" spans="5:5" outlineLevel="1" x14ac:dyDescent="0.25">
      <c r="E5548" s="22"/>
    </row>
    <row r="5549" spans="5:5" outlineLevel="1" x14ac:dyDescent="0.25">
      <c r="E5549" s="22"/>
    </row>
    <row r="5550" spans="5:5" outlineLevel="1" x14ac:dyDescent="0.25">
      <c r="E5550" s="22"/>
    </row>
    <row r="5551" spans="5:5" outlineLevel="1" x14ac:dyDescent="0.25">
      <c r="E5551" s="22"/>
    </row>
    <row r="5552" spans="5:5" outlineLevel="1" x14ac:dyDescent="0.25">
      <c r="E5552" s="22"/>
    </row>
    <row r="5553" spans="5:5" outlineLevel="1" x14ac:dyDescent="0.25">
      <c r="E5553" s="22"/>
    </row>
    <row r="5554" spans="5:5" outlineLevel="1" x14ac:dyDescent="0.25">
      <c r="E5554" s="22"/>
    </row>
    <row r="5555" spans="5:5" outlineLevel="1" x14ac:dyDescent="0.25">
      <c r="E5555" s="22"/>
    </row>
    <row r="5556" spans="5:5" outlineLevel="1" x14ac:dyDescent="0.25">
      <c r="E5556" s="22"/>
    </row>
    <row r="5557" spans="5:5" outlineLevel="1" x14ac:dyDescent="0.25">
      <c r="E5557" s="22"/>
    </row>
    <row r="5558" spans="5:5" outlineLevel="1" x14ac:dyDescent="0.25">
      <c r="E5558" s="22"/>
    </row>
    <row r="5559" spans="5:5" outlineLevel="1" x14ac:dyDescent="0.25">
      <c r="E5559" s="22"/>
    </row>
    <row r="5560" spans="5:5" outlineLevel="1" x14ac:dyDescent="0.25">
      <c r="E5560" s="22"/>
    </row>
    <row r="5561" spans="5:5" outlineLevel="1" x14ac:dyDescent="0.25">
      <c r="E5561" s="22"/>
    </row>
    <row r="5562" spans="5:5" outlineLevel="1" x14ac:dyDescent="0.25">
      <c r="E5562" s="22"/>
    </row>
    <row r="5563" spans="5:5" outlineLevel="1" x14ac:dyDescent="0.25">
      <c r="E5563" s="22"/>
    </row>
    <row r="5564" spans="5:5" outlineLevel="1" x14ac:dyDescent="0.25">
      <c r="E5564" s="22"/>
    </row>
    <row r="5565" spans="5:5" outlineLevel="1" x14ac:dyDescent="0.25">
      <c r="E5565" s="22"/>
    </row>
    <row r="5566" spans="5:5" outlineLevel="1" x14ac:dyDescent="0.25">
      <c r="E5566" s="22"/>
    </row>
    <row r="5567" spans="5:5" outlineLevel="1" x14ac:dyDescent="0.25">
      <c r="E5567" s="22"/>
    </row>
    <row r="5568" spans="5:5" outlineLevel="1" x14ac:dyDescent="0.25">
      <c r="E5568" s="22"/>
    </row>
    <row r="5569" spans="5:5" outlineLevel="1" x14ac:dyDescent="0.25">
      <c r="E5569" s="22"/>
    </row>
    <row r="5570" spans="5:5" outlineLevel="1" x14ac:dyDescent="0.25">
      <c r="E5570" s="22"/>
    </row>
    <row r="5571" spans="5:5" outlineLevel="1" x14ac:dyDescent="0.25">
      <c r="E5571" s="22"/>
    </row>
    <row r="5572" spans="5:5" outlineLevel="1" x14ac:dyDescent="0.25">
      <c r="E5572" s="22"/>
    </row>
    <row r="5573" spans="5:5" outlineLevel="1" x14ac:dyDescent="0.25">
      <c r="E5573" s="22"/>
    </row>
    <row r="5574" spans="5:5" outlineLevel="1" x14ac:dyDescent="0.25">
      <c r="E5574" s="22"/>
    </row>
    <row r="5575" spans="5:5" outlineLevel="1" x14ac:dyDescent="0.25">
      <c r="E5575" s="22"/>
    </row>
    <row r="5576" spans="5:5" outlineLevel="1" x14ac:dyDescent="0.25">
      <c r="E5576" s="22"/>
    </row>
    <row r="5577" spans="5:5" outlineLevel="1" x14ac:dyDescent="0.25">
      <c r="E5577" s="22"/>
    </row>
    <row r="5578" spans="5:5" outlineLevel="1" x14ac:dyDescent="0.25">
      <c r="E5578" s="22"/>
    </row>
    <row r="5579" spans="5:5" outlineLevel="1" x14ac:dyDescent="0.25">
      <c r="E5579" s="22"/>
    </row>
    <row r="5580" spans="5:5" outlineLevel="1" x14ac:dyDescent="0.25">
      <c r="E5580" s="22"/>
    </row>
    <row r="5581" spans="5:5" outlineLevel="1" x14ac:dyDescent="0.25">
      <c r="E5581" s="22"/>
    </row>
    <row r="5582" spans="5:5" outlineLevel="1" x14ac:dyDescent="0.25">
      <c r="E5582" s="22"/>
    </row>
    <row r="5583" spans="5:5" outlineLevel="1" x14ac:dyDescent="0.25">
      <c r="E5583" s="22"/>
    </row>
    <row r="5584" spans="5:5" outlineLevel="1" x14ac:dyDescent="0.25">
      <c r="E5584" s="22"/>
    </row>
    <row r="5585" spans="5:5" outlineLevel="1" x14ac:dyDescent="0.25">
      <c r="E5585" s="22"/>
    </row>
    <row r="5586" spans="5:5" outlineLevel="1" x14ac:dyDescent="0.25">
      <c r="E5586" s="22"/>
    </row>
    <row r="5587" spans="5:5" outlineLevel="1" x14ac:dyDescent="0.25">
      <c r="E5587" s="22"/>
    </row>
    <row r="5588" spans="5:5" outlineLevel="1" x14ac:dyDescent="0.25">
      <c r="E5588" s="22"/>
    </row>
    <row r="5589" spans="5:5" outlineLevel="1" x14ac:dyDescent="0.25">
      <c r="E5589" s="22"/>
    </row>
    <row r="5590" spans="5:5" outlineLevel="1" x14ac:dyDescent="0.25">
      <c r="E5590" s="22"/>
    </row>
    <row r="5591" spans="5:5" outlineLevel="1" x14ac:dyDescent="0.25">
      <c r="E5591" s="22"/>
    </row>
    <row r="5592" spans="5:5" outlineLevel="1" x14ac:dyDescent="0.25">
      <c r="E5592" s="22"/>
    </row>
    <row r="5593" spans="5:5" outlineLevel="1" x14ac:dyDescent="0.25">
      <c r="E5593" s="22"/>
    </row>
    <row r="5594" spans="5:5" outlineLevel="1" x14ac:dyDescent="0.25">
      <c r="E5594" s="22"/>
    </row>
    <row r="5595" spans="5:5" outlineLevel="1" x14ac:dyDescent="0.25">
      <c r="E5595" s="22"/>
    </row>
    <row r="5596" spans="5:5" outlineLevel="1" x14ac:dyDescent="0.25">
      <c r="E5596" s="22"/>
    </row>
    <row r="5597" spans="5:5" outlineLevel="1" x14ac:dyDescent="0.25">
      <c r="E5597" s="22"/>
    </row>
    <row r="5598" spans="5:5" outlineLevel="1" x14ac:dyDescent="0.25">
      <c r="E5598" s="22"/>
    </row>
    <row r="5599" spans="5:5" outlineLevel="1" x14ac:dyDescent="0.25">
      <c r="E5599" s="22"/>
    </row>
    <row r="5600" spans="5:5" outlineLevel="1" x14ac:dyDescent="0.25">
      <c r="E5600" s="22"/>
    </row>
    <row r="5601" spans="5:5" outlineLevel="1" x14ac:dyDescent="0.25">
      <c r="E5601" s="22"/>
    </row>
    <row r="5602" spans="5:5" outlineLevel="1" x14ac:dyDescent="0.25">
      <c r="E5602" s="22"/>
    </row>
    <row r="5603" spans="5:5" outlineLevel="1" x14ac:dyDescent="0.25">
      <c r="E5603" s="22"/>
    </row>
    <row r="5604" spans="5:5" outlineLevel="1" x14ac:dyDescent="0.25">
      <c r="E5604" s="22"/>
    </row>
    <row r="5605" spans="5:5" outlineLevel="1" x14ac:dyDescent="0.25">
      <c r="E5605" s="22"/>
    </row>
    <row r="5606" spans="5:5" outlineLevel="1" x14ac:dyDescent="0.25">
      <c r="E5606" s="22"/>
    </row>
    <row r="5607" spans="5:5" outlineLevel="1" x14ac:dyDescent="0.25">
      <c r="E5607" s="22"/>
    </row>
    <row r="5608" spans="5:5" outlineLevel="1" x14ac:dyDescent="0.25">
      <c r="E5608" s="22"/>
    </row>
    <row r="5609" spans="5:5" outlineLevel="1" x14ac:dyDescent="0.25">
      <c r="E5609" s="22"/>
    </row>
    <row r="5610" spans="5:5" outlineLevel="1" x14ac:dyDescent="0.25">
      <c r="E5610" s="22"/>
    </row>
    <row r="5611" spans="5:5" outlineLevel="1" x14ac:dyDescent="0.25">
      <c r="E5611" s="22"/>
    </row>
    <row r="5612" spans="5:5" outlineLevel="1" x14ac:dyDescent="0.25">
      <c r="E5612" s="22"/>
    </row>
    <row r="5613" spans="5:5" outlineLevel="1" x14ac:dyDescent="0.25">
      <c r="E5613" s="22"/>
    </row>
    <row r="5614" spans="5:5" outlineLevel="1" x14ac:dyDescent="0.25">
      <c r="E5614" s="22"/>
    </row>
    <row r="5615" spans="5:5" outlineLevel="1" x14ac:dyDescent="0.25">
      <c r="E5615" s="22"/>
    </row>
    <row r="5616" spans="5:5" outlineLevel="1" x14ac:dyDescent="0.25">
      <c r="E5616" s="22"/>
    </row>
    <row r="5617" spans="5:5" outlineLevel="1" x14ac:dyDescent="0.25">
      <c r="E5617" s="22"/>
    </row>
    <row r="5618" spans="5:5" outlineLevel="1" x14ac:dyDescent="0.25">
      <c r="E5618" s="22"/>
    </row>
    <row r="5619" spans="5:5" outlineLevel="1" x14ac:dyDescent="0.25">
      <c r="E5619" s="22"/>
    </row>
    <row r="5620" spans="5:5" outlineLevel="1" x14ac:dyDescent="0.25">
      <c r="E5620" s="22"/>
    </row>
    <row r="5621" spans="5:5" outlineLevel="1" x14ac:dyDescent="0.25">
      <c r="E5621" s="22"/>
    </row>
    <row r="5622" spans="5:5" outlineLevel="1" x14ac:dyDescent="0.25">
      <c r="E5622" s="22"/>
    </row>
    <row r="5623" spans="5:5" outlineLevel="1" x14ac:dyDescent="0.25">
      <c r="E5623" s="22"/>
    </row>
    <row r="5624" spans="5:5" outlineLevel="1" x14ac:dyDescent="0.25">
      <c r="E5624" s="22"/>
    </row>
    <row r="5625" spans="5:5" outlineLevel="1" x14ac:dyDescent="0.25">
      <c r="E5625" s="22"/>
    </row>
    <row r="5626" spans="5:5" outlineLevel="1" x14ac:dyDescent="0.25">
      <c r="E5626" s="22"/>
    </row>
    <row r="5627" spans="5:5" outlineLevel="1" x14ac:dyDescent="0.25">
      <c r="E5627" s="22"/>
    </row>
    <row r="5628" spans="5:5" outlineLevel="1" x14ac:dyDescent="0.25">
      <c r="E5628" s="22"/>
    </row>
    <row r="5629" spans="5:5" outlineLevel="1" x14ac:dyDescent="0.25">
      <c r="E5629" s="22"/>
    </row>
    <row r="5630" spans="5:5" outlineLevel="1" x14ac:dyDescent="0.25">
      <c r="E5630" s="22"/>
    </row>
    <row r="5631" spans="5:5" outlineLevel="1" x14ac:dyDescent="0.25">
      <c r="E5631" s="22"/>
    </row>
    <row r="5632" spans="5:5" outlineLevel="1" x14ac:dyDescent="0.25">
      <c r="E5632" s="22"/>
    </row>
    <row r="5633" spans="5:5" outlineLevel="1" x14ac:dyDescent="0.25">
      <c r="E5633" s="22"/>
    </row>
    <row r="5634" spans="5:5" outlineLevel="1" x14ac:dyDescent="0.25">
      <c r="E5634" s="22"/>
    </row>
    <row r="5635" spans="5:5" outlineLevel="1" x14ac:dyDescent="0.25">
      <c r="E5635" s="22"/>
    </row>
    <row r="5636" spans="5:5" outlineLevel="1" x14ac:dyDescent="0.25">
      <c r="E5636" s="22"/>
    </row>
    <row r="5637" spans="5:5" outlineLevel="1" x14ac:dyDescent="0.25">
      <c r="E5637" s="22"/>
    </row>
    <row r="5638" spans="5:5" outlineLevel="1" x14ac:dyDescent="0.25">
      <c r="E5638" s="22"/>
    </row>
    <row r="5639" spans="5:5" outlineLevel="1" x14ac:dyDescent="0.25">
      <c r="E5639" s="22"/>
    </row>
    <row r="5640" spans="5:5" outlineLevel="1" x14ac:dyDescent="0.25">
      <c r="E5640" s="22"/>
    </row>
    <row r="5641" spans="5:5" outlineLevel="1" x14ac:dyDescent="0.25">
      <c r="E5641" s="22"/>
    </row>
    <row r="5642" spans="5:5" outlineLevel="1" x14ac:dyDescent="0.25">
      <c r="E5642" s="22"/>
    </row>
    <row r="5643" spans="5:5" outlineLevel="1" x14ac:dyDescent="0.25">
      <c r="E5643" s="22"/>
    </row>
    <row r="5644" spans="5:5" outlineLevel="1" x14ac:dyDescent="0.25">
      <c r="E5644" s="22"/>
    </row>
    <row r="5645" spans="5:5" outlineLevel="1" x14ac:dyDescent="0.25">
      <c r="E5645" s="22"/>
    </row>
    <row r="5646" spans="5:5" outlineLevel="1" x14ac:dyDescent="0.25">
      <c r="E5646" s="22"/>
    </row>
    <row r="5647" spans="5:5" outlineLevel="1" x14ac:dyDescent="0.25">
      <c r="E5647" s="22"/>
    </row>
    <row r="5648" spans="5:5" outlineLevel="1" x14ac:dyDescent="0.25">
      <c r="E5648" s="22"/>
    </row>
    <row r="5649" spans="5:6" outlineLevel="1" x14ac:dyDescent="0.25">
      <c r="E5649" s="22"/>
    </row>
    <row r="5650" spans="5:6" outlineLevel="1" x14ac:dyDescent="0.25">
      <c r="E5650" s="22"/>
    </row>
    <row r="5651" spans="5:6" outlineLevel="1" x14ac:dyDescent="0.25">
      <c r="E5651" s="22"/>
    </row>
    <row r="5652" spans="5:6" outlineLevel="1" x14ac:dyDescent="0.25">
      <c r="E5652" s="22"/>
    </row>
    <row r="5653" spans="5:6" outlineLevel="1" x14ac:dyDescent="0.25">
      <c r="E5653" s="22"/>
    </row>
    <row r="5654" spans="5:6" outlineLevel="1" x14ac:dyDescent="0.25">
      <c r="E5654" s="22"/>
    </row>
    <row r="5655" spans="5:6" outlineLevel="1" x14ac:dyDescent="0.25">
      <c r="E5655" s="22"/>
    </row>
    <row r="5656" spans="5:6" outlineLevel="1" x14ac:dyDescent="0.25">
      <c r="E5656" s="22"/>
    </row>
    <row r="5657" spans="5:6" outlineLevel="1" x14ac:dyDescent="0.25">
      <c r="E5657" s="22"/>
    </row>
    <row r="5658" spans="5:6" outlineLevel="1" x14ac:dyDescent="0.25">
      <c r="E5658" s="22"/>
    </row>
    <row r="5659" spans="5:6" outlineLevel="1" x14ac:dyDescent="0.25">
      <c r="E5659" s="22"/>
    </row>
    <row r="5660" spans="5:6" outlineLevel="1" x14ac:dyDescent="0.25">
      <c r="E5660" s="22"/>
    </row>
    <row r="5661" spans="5:6" outlineLevel="1" x14ac:dyDescent="0.25">
      <c r="E5661" s="22">
        <f>SUBTOTAL(9,E2:E5660)</f>
        <v>609393.75000000047</v>
      </c>
      <c r="F5661" s="24" t="s">
        <v>435</v>
      </c>
    </row>
  </sheetData>
  <autoFilter ref="A1:R41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1"/>
  <sheetViews>
    <sheetView workbookViewId="0">
      <selection activeCell="A20" sqref="A20:XFD20"/>
    </sheetView>
  </sheetViews>
  <sheetFormatPr defaultColWidth="9" defaultRowHeight="15" x14ac:dyDescent="0.25"/>
  <cols>
    <col min="1" max="1" width="12.42578125" style="7" customWidth="1"/>
    <col min="2" max="2" width="19" style="7" customWidth="1"/>
    <col min="3" max="3" width="26.42578125" style="7" customWidth="1"/>
    <col min="4" max="4" width="34.140625" style="7" customWidth="1"/>
    <col min="5" max="5" width="39.85546875" style="7" customWidth="1"/>
    <col min="7" max="7" width="12.28515625" style="7" customWidth="1"/>
    <col min="8" max="8" width="11.42578125" style="8" customWidth="1"/>
    <col min="9" max="9" width="12.5703125" style="8" customWidth="1"/>
    <col min="10" max="10" width="11.42578125" customWidth="1"/>
    <col min="11" max="11" width="11.28515625" customWidth="1"/>
    <col min="12" max="12" width="14.28515625" customWidth="1"/>
    <col min="13" max="13" width="12.28515625" customWidth="1"/>
    <col min="16" max="16" width="10.140625" customWidth="1"/>
    <col min="257" max="257" width="12.42578125" customWidth="1"/>
    <col min="258" max="258" width="19" customWidth="1"/>
    <col min="259" max="259" width="13" customWidth="1"/>
    <col min="260" max="260" width="24.28515625" customWidth="1"/>
    <col min="261" max="261" width="39.85546875" customWidth="1"/>
    <col min="263" max="263" width="12.28515625" customWidth="1"/>
    <col min="264" max="264" width="11.42578125" customWidth="1"/>
    <col min="265" max="265" width="12.5703125" customWidth="1"/>
    <col min="266" max="266" width="11.42578125" customWidth="1"/>
    <col min="267" max="267" width="11.28515625" customWidth="1"/>
    <col min="268" max="268" width="14.28515625" customWidth="1"/>
    <col min="269" max="269" width="12.28515625" customWidth="1"/>
    <col min="272" max="272" width="10.140625" customWidth="1"/>
    <col min="513" max="513" width="12.42578125" customWidth="1"/>
    <col min="514" max="514" width="19" customWidth="1"/>
    <col min="515" max="515" width="13" customWidth="1"/>
    <col min="516" max="516" width="24.28515625" customWidth="1"/>
    <col min="517" max="517" width="39.85546875" customWidth="1"/>
    <col min="519" max="519" width="12.28515625" customWidth="1"/>
    <col min="520" max="520" width="11.42578125" customWidth="1"/>
    <col min="521" max="521" width="12.5703125" customWidth="1"/>
    <col min="522" max="522" width="11.42578125" customWidth="1"/>
    <col min="523" max="523" width="11.28515625" customWidth="1"/>
    <col min="524" max="524" width="14.28515625" customWidth="1"/>
    <col min="525" max="525" width="12.28515625" customWidth="1"/>
    <col min="528" max="528" width="10.140625" customWidth="1"/>
    <col min="769" max="769" width="12.42578125" customWidth="1"/>
    <col min="770" max="770" width="19" customWidth="1"/>
    <col min="771" max="771" width="13" customWidth="1"/>
    <col min="772" max="772" width="24.28515625" customWidth="1"/>
    <col min="773" max="773" width="39.85546875" customWidth="1"/>
    <col min="775" max="775" width="12.28515625" customWidth="1"/>
    <col min="776" max="776" width="11.42578125" customWidth="1"/>
    <col min="777" max="777" width="12.5703125" customWidth="1"/>
    <col min="778" max="778" width="11.42578125" customWidth="1"/>
    <col min="779" max="779" width="11.28515625" customWidth="1"/>
    <col min="780" max="780" width="14.28515625" customWidth="1"/>
    <col min="781" max="781" width="12.28515625" customWidth="1"/>
    <col min="784" max="784" width="10.140625" customWidth="1"/>
    <col min="1025" max="1025" width="12.42578125" customWidth="1"/>
    <col min="1026" max="1026" width="19" customWidth="1"/>
    <col min="1027" max="1027" width="13" customWidth="1"/>
    <col min="1028" max="1028" width="24.28515625" customWidth="1"/>
    <col min="1029" max="1029" width="39.85546875" customWidth="1"/>
    <col min="1031" max="1031" width="12.28515625" customWidth="1"/>
    <col min="1032" max="1032" width="11.42578125" customWidth="1"/>
    <col min="1033" max="1033" width="12.5703125" customWidth="1"/>
    <col min="1034" max="1034" width="11.42578125" customWidth="1"/>
    <col min="1035" max="1035" width="11.28515625" customWidth="1"/>
    <col min="1036" max="1036" width="14.28515625" customWidth="1"/>
    <col min="1037" max="1037" width="12.28515625" customWidth="1"/>
    <col min="1040" max="1040" width="10.140625" customWidth="1"/>
    <col min="1281" max="1281" width="12.42578125" customWidth="1"/>
    <col min="1282" max="1282" width="19" customWidth="1"/>
    <col min="1283" max="1283" width="13" customWidth="1"/>
    <col min="1284" max="1284" width="24.28515625" customWidth="1"/>
    <col min="1285" max="1285" width="39.85546875" customWidth="1"/>
    <col min="1287" max="1287" width="12.28515625" customWidth="1"/>
    <col min="1288" max="1288" width="11.42578125" customWidth="1"/>
    <col min="1289" max="1289" width="12.5703125" customWidth="1"/>
    <col min="1290" max="1290" width="11.42578125" customWidth="1"/>
    <col min="1291" max="1291" width="11.28515625" customWidth="1"/>
    <col min="1292" max="1292" width="14.28515625" customWidth="1"/>
    <col min="1293" max="1293" width="12.28515625" customWidth="1"/>
    <col min="1296" max="1296" width="10.140625" customWidth="1"/>
    <col min="1537" max="1537" width="12.42578125" customWidth="1"/>
    <col min="1538" max="1538" width="19" customWidth="1"/>
    <col min="1539" max="1539" width="13" customWidth="1"/>
    <col min="1540" max="1540" width="24.28515625" customWidth="1"/>
    <col min="1541" max="1541" width="39.85546875" customWidth="1"/>
    <col min="1543" max="1543" width="12.28515625" customWidth="1"/>
    <col min="1544" max="1544" width="11.42578125" customWidth="1"/>
    <col min="1545" max="1545" width="12.5703125" customWidth="1"/>
    <col min="1546" max="1546" width="11.42578125" customWidth="1"/>
    <col min="1547" max="1547" width="11.28515625" customWidth="1"/>
    <col min="1548" max="1548" width="14.28515625" customWidth="1"/>
    <col min="1549" max="1549" width="12.28515625" customWidth="1"/>
    <col min="1552" max="1552" width="10.140625" customWidth="1"/>
    <col min="1793" max="1793" width="12.42578125" customWidth="1"/>
    <col min="1794" max="1794" width="19" customWidth="1"/>
    <col min="1795" max="1795" width="13" customWidth="1"/>
    <col min="1796" max="1796" width="24.28515625" customWidth="1"/>
    <col min="1797" max="1797" width="39.85546875" customWidth="1"/>
    <col min="1799" max="1799" width="12.28515625" customWidth="1"/>
    <col min="1800" max="1800" width="11.42578125" customWidth="1"/>
    <col min="1801" max="1801" width="12.5703125" customWidth="1"/>
    <col min="1802" max="1802" width="11.42578125" customWidth="1"/>
    <col min="1803" max="1803" width="11.28515625" customWidth="1"/>
    <col min="1804" max="1804" width="14.28515625" customWidth="1"/>
    <col min="1805" max="1805" width="12.28515625" customWidth="1"/>
    <col min="1808" max="1808" width="10.140625" customWidth="1"/>
    <col min="2049" max="2049" width="12.42578125" customWidth="1"/>
    <col min="2050" max="2050" width="19" customWidth="1"/>
    <col min="2051" max="2051" width="13" customWidth="1"/>
    <col min="2052" max="2052" width="24.28515625" customWidth="1"/>
    <col min="2053" max="2053" width="39.85546875" customWidth="1"/>
    <col min="2055" max="2055" width="12.28515625" customWidth="1"/>
    <col min="2056" max="2056" width="11.42578125" customWidth="1"/>
    <col min="2057" max="2057" width="12.5703125" customWidth="1"/>
    <col min="2058" max="2058" width="11.42578125" customWidth="1"/>
    <col min="2059" max="2059" width="11.28515625" customWidth="1"/>
    <col min="2060" max="2060" width="14.28515625" customWidth="1"/>
    <col min="2061" max="2061" width="12.28515625" customWidth="1"/>
    <col min="2064" max="2064" width="10.140625" customWidth="1"/>
    <col min="2305" max="2305" width="12.42578125" customWidth="1"/>
    <col min="2306" max="2306" width="19" customWidth="1"/>
    <col min="2307" max="2307" width="13" customWidth="1"/>
    <col min="2308" max="2308" width="24.28515625" customWidth="1"/>
    <col min="2309" max="2309" width="39.85546875" customWidth="1"/>
    <col min="2311" max="2311" width="12.28515625" customWidth="1"/>
    <col min="2312" max="2312" width="11.42578125" customWidth="1"/>
    <col min="2313" max="2313" width="12.5703125" customWidth="1"/>
    <col min="2314" max="2314" width="11.42578125" customWidth="1"/>
    <col min="2315" max="2315" width="11.28515625" customWidth="1"/>
    <col min="2316" max="2316" width="14.28515625" customWidth="1"/>
    <col min="2317" max="2317" width="12.28515625" customWidth="1"/>
    <col min="2320" max="2320" width="10.140625" customWidth="1"/>
    <col min="2561" max="2561" width="12.42578125" customWidth="1"/>
    <col min="2562" max="2562" width="19" customWidth="1"/>
    <col min="2563" max="2563" width="13" customWidth="1"/>
    <col min="2564" max="2564" width="24.28515625" customWidth="1"/>
    <col min="2565" max="2565" width="39.85546875" customWidth="1"/>
    <col min="2567" max="2567" width="12.28515625" customWidth="1"/>
    <col min="2568" max="2568" width="11.42578125" customWidth="1"/>
    <col min="2569" max="2569" width="12.5703125" customWidth="1"/>
    <col min="2570" max="2570" width="11.42578125" customWidth="1"/>
    <col min="2571" max="2571" width="11.28515625" customWidth="1"/>
    <col min="2572" max="2572" width="14.28515625" customWidth="1"/>
    <col min="2573" max="2573" width="12.28515625" customWidth="1"/>
    <col min="2576" max="2576" width="10.140625" customWidth="1"/>
    <col min="2817" max="2817" width="12.42578125" customWidth="1"/>
    <col min="2818" max="2818" width="19" customWidth="1"/>
    <col min="2819" max="2819" width="13" customWidth="1"/>
    <col min="2820" max="2820" width="24.28515625" customWidth="1"/>
    <col min="2821" max="2821" width="39.85546875" customWidth="1"/>
    <col min="2823" max="2823" width="12.28515625" customWidth="1"/>
    <col min="2824" max="2824" width="11.42578125" customWidth="1"/>
    <col min="2825" max="2825" width="12.5703125" customWidth="1"/>
    <col min="2826" max="2826" width="11.42578125" customWidth="1"/>
    <col min="2827" max="2827" width="11.28515625" customWidth="1"/>
    <col min="2828" max="2828" width="14.28515625" customWidth="1"/>
    <col min="2829" max="2829" width="12.28515625" customWidth="1"/>
    <col min="2832" max="2832" width="10.140625" customWidth="1"/>
    <col min="3073" max="3073" width="12.42578125" customWidth="1"/>
    <col min="3074" max="3074" width="19" customWidth="1"/>
    <col min="3075" max="3075" width="13" customWidth="1"/>
    <col min="3076" max="3076" width="24.28515625" customWidth="1"/>
    <col min="3077" max="3077" width="39.85546875" customWidth="1"/>
    <col min="3079" max="3079" width="12.28515625" customWidth="1"/>
    <col min="3080" max="3080" width="11.42578125" customWidth="1"/>
    <col min="3081" max="3081" width="12.5703125" customWidth="1"/>
    <col min="3082" max="3082" width="11.42578125" customWidth="1"/>
    <col min="3083" max="3083" width="11.28515625" customWidth="1"/>
    <col min="3084" max="3084" width="14.28515625" customWidth="1"/>
    <col min="3085" max="3085" width="12.28515625" customWidth="1"/>
    <col min="3088" max="3088" width="10.140625" customWidth="1"/>
    <col min="3329" max="3329" width="12.42578125" customWidth="1"/>
    <col min="3330" max="3330" width="19" customWidth="1"/>
    <col min="3331" max="3331" width="13" customWidth="1"/>
    <col min="3332" max="3332" width="24.28515625" customWidth="1"/>
    <col min="3333" max="3333" width="39.85546875" customWidth="1"/>
    <col min="3335" max="3335" width="12.28515625" customWidth="1"/>
    <col min="3336" max="3336" width="11.42578125" customWidth="1"/>
    <col min="3337" max="3337" width="12.5703125" customWidth="1"/>
    <col min="3338" max="3338" width="11.42578125" customWidth="1"/>
    <col min="3339" max="3339" width="11.28515625" customWidth="1"/>
    <col min="3340" max="3340" width="14.28515625" customWidth="1"/>
    <col min="3341" max="3341" width="12.28515625" customWidth="1"/>
    <col min="3344" max="3344" width="10.140625" customWidth="1"/>
    <col min="3585" max="3585" width="12.42578125" customWidth="1"/>
    <col min="3586" max="3586" width="19" customWidth="1"/>
    <col min="3587" max="3587" width="13" customWidth="1"/>
    <col min="3588" max="3588" width="24.28515625" customWidth="1"/>
    <col min="3589" max="3589" width="39.85546875" customWidth="1"/>
    <col min="3591" max="3591" width="12.28515625" customWidth="1"/>
    <col min="3592" max="3592" width="11.42578125" customWidth="1"/>
    <col min="3593" max="3593" width="12.5703125" customWidth="1"/>
    <col min="3594" max="3594" width="11.42578125" customWidth="1"/>
    <col min="3595" max="3595" width="11.28515625" customWidth="1"/>
    <col min="3596" max="3596" width="14.28515625" customWidth="1"/>
    <col min="3597" max="3597" width="12.28515625" customWidth="1"/>
    <col min="3600" max="3600" width="10.140625" customWidth="1"/>
    <col min="3841" max="3841" width="12.42578125" customWidth="1"/>
    <col min="3842" max="3842" width="19" customWidth="1"/>
    <col min="3843" max="3843" width="13" customWidth="1"/>
    <col min="3844" max="3844" width="24.28515625" customWidth="1"/>
    <col min="3845" max="3845" width="39.85546875" customWidth="1"/>
    <col min="3847" max="3847" width="12.28515625" customWidth="1"/>
    <col min="3848" max="3848" width="11.42578125" customWidth="1"/>
    <col min="3849" max="3849" width="12.5703125" customWidth="1"/>
    <col min="3850" max="3850" width="11.42578125" customWidth="1"/>
    <col min="3851" max="3851" width="11.28515625" customWidth="1"/>
    <col min="3852" max="3852" width="14.28515625" customWidth="1"/>
    <col min="3853" max="3853" width="12.28515625" customWidth="1"/>
    <col min="3856" max="3856" width="10.140625" customWidth="1"/>
    <col min="4097" max="4097" width="12.42578125" customWidth="1"/>
    <col min="4098" max="4098" width="19" customWidth="1"/>
    <col min="4099" max="4099" width="13" customWidth="1"/>
    <col min="4100" max="4100" width="24.28515625" customWidth="1"/>
    <col min="4101" max="4101" width="39.85546875" customWidth="1"/>
    <col min="4103" max="4103" width="12.28515625" customWidth="1"/>
    <col min="4104" max="4104" width="11.42578125" customWidth="1"/>
    <col min="4105" max="4105" width="12.5703125" customWidth="1"/>
    <col min="4106" max="4106" width="11.42578125" customWidth="1"/>
    <col min="4107" max="4107" width="11.28515625" customWidth="1"/>
    <col min="4108" max="4108" width="14.28515625" customWidth="1"/>
    <col min="4109" max="4109" width="12.28515625" customWidth="1"/>
    <col min="4112" max="4112" width="10.140625" customWidth="1"/>
    <col min="4353" max="4353" width="12.42578125" customWidth="1"/>
    <col min="4354" max="4354" width="19" customWidth="1"/>
    <col min="4355" max="4355" width="13" customWidth="1"/>
    <col min="4356" max="4356" width="24.28515625" customWidth="1"/>
    <col min="4357" max="4357" width="39.85546875" customWidth="1"/>
    <col min="4359" max="4359" width="12.28515625" customWidth="1"/>
    <col min="4360" max="4360" width="11.42578125" customWidth="1"/>
    <col min="4361" max="4361" width="12.5703125" customWidth="1"/>
    <col min="4362" max="4362" width="11.42578125" customWidth="1"/>
    <col min="4363" max="4363" width="11.28515625" customWidth="1"/>
    <col min="4364" max="4364" width="14.28515625" customWidth="1"/>
    <col min="4365" max="4365" width="12.28515625" customWidth="1"/>
    <col min="4368" max="4368" width="10.140625" customWidth="1"/>
    <col min="4609" max="4609" width="12.42578125" customWidth="1"/>
    <col min="4610" max="4610" width="19" customWidth="1"/>
    <col min="4611" max="4611" width="13" customWidth="1"/>
    <col min="4612" max="4612" width="24.28515625" customWidth="1"/>
    <col min="4613" max="4613" width="39.85546875" customWidth="1"/>
    <col min="4615" max="4615" width="12.28515625" customWidth="1"/>
    <col min="4616" max="4616" width="11.42578125" customWidth="1"/>
    <col min="4617" max="4617" width="12.5703125" customWidth="1"/>
    <col min="4618" max="4618" width="11.42578125" customWidth="1"/>
    <col min="4619" max="4619" width="11.28515625" customWidth="1"/>
    <col min="4620" max="4620" width="14.28515625" customWidth="1"/>
    <col min="4621" max="4621" width="12.28515625" customWidth="1"/>
    <col min="4624" max="4624" width="10.140625" customWidth="1"/>
    <col min="4865" max="4865" width="12.42578125" customWidth="1"/>
    <col min="4866" max="4866" width="19" customWidth="1"/>
    <col min="4867" max="4867" width="13" customWidth="1"/>
    <col min="4868" max="4868" width="24.28515625" customWidth="1"/>
    <col min="4869" max="4869" width="39.85546875" customWidth="1"/>
    <col min="4871" max="4871" width="12.28515625" customWidth="1"/>
    <col min="4872" max="4872" width="11.42578125" customWidth="1"/>
    <col min="4873" max="4873" width="12.5703125" customWidth="1"/>
    <col min="4874" max="4874" width="11.42578125" customWidth="1"/>
    <col min="4875" max="4875" width="11.28515625" customWidth="1"/>
    <col min="4876" max="4876" width="14.28515625" customWidth="1"/>
    <col min="4877" max="4877" width="12.28515625" customWidth="1"/>
    <col min="4880" max="4880" width="10.140625" customWidth="1"/>
    <col min="5121" max="5121" width="12.42578125" customWidth="1"/>
    <col min="5122" max="5122" width="19" customWidth="1"/>
    <col min="5123" max="5123" width="13" customWidth="1"/>
    <col min="5124" max="5124" width="24.28515625" customWidth="1"/>
    <col min="5125" max="5125" width="39.85546875" customWidth="1"/>
    <col min="5127" max="5127" width="12.28515625" customWidth="1"/>
    <col min="5128" max="5128" width="11.42578125" customWidth="1"/>
    <col min="5129" max="5129" width="12.5703125" customWidth="1"/>
    <col min="5130" max="5130" width="11.42578125" customWidth="1"/>
    <col min="5131" max="5131" width="11.28515625" customWidth="1"/>
    <col min="5132" max="5132" width="14.28515625" customWidth="1"/>
    <col min="5133" max="5133" width="12.28515625" customWidth="1"/>
    <col min="5136" max="5136" width="10.140625" customWidth="1"/>
    <col min="5377" max="5377" width="12.42578125" customWidth="1"/>
    <col min="5378" max="5378" width="19" customWidth="1"/>
    <col min="5379" max="5379" width="13" customWidth="1"/>
    <col min="5380" max="5380" width="24.28515625" customWidth="1"/>
    <col min="5381" max="5381" width="39.85546875" customWidth="1"/>
    <col min="5383" max="5383" width="12.28515625" customWidth="1"/>
    <col min="5384" max="5384" width="11.42578125" customWidth="1"/>
    <col min="5385" max="5385" width="12.5703125" customWidth="1"/>
    <col min="5386" max="5386" width="11.42578125" customWidth="1"/>
    <col min="5387" max="5387" width="11.28515625" customWidth="1"/>
    <col min="5388" max="5388" width="14.28515625" customWidth="1"/>
    <col min="5389" max="5389" width="12.28515625" customWidth="1"/>
    <col min="5392" max="5392" width="10.140625" customWidth="1"/>
    <col min="5633" max="5633" width="12.42578125" customWidth="1"/>
    <col min="5634" max="5634" width="19" customWidth="1"/>
    <col min="5635" max="5635" width="13" customWidth="1"/>
    <col min="5636" max="5636" width="24.28515625" customWidth="1"/>
    <col min="5637" max="5637" width="39.85546875" customWidth="1"/>
    <col min="5639" max="5639" width="12.28515625" customWidth="1"/>
    <col min="5640" max="5640" width="11.42578125" customWidth="1"/>
    <col min="5641" max="5641" width="12.5703125" customWidth="1"/>
    <col min="5642" max="5642" width="11.42578125" customWidth="1"/>
    <col min="5643" max="5643" width="11.28515625" customWidth="1"/>
    <col min="5644" max="5644" width="14.28515625" customWidth="1"/>
    <col min="5645" max="5645" width="12.28515625" customWidth="1"/>
    <col min="5648" max="5648" width="10.140625" customWidth="1"/>
    <col min="5889" max="5889" width="12.42578125" customWidth="1"/>
    <col min="5890" max="5890" width="19" customWidth="1"/>
    <col min="5891" max="5891" width="13" customWidth="1"/>
    <col min="5892" max="5892" width="24.28515625" customWidth="1"/>
    <col min="5893" max="5893" width="39.85546875" customWidth="1"/>
    <col min="5895" max="5895" width="12.28515625" customWidth="1"/>
    <col min="5896" max="5896" width="11.42578125" customWidth="1"/>
    <col min="5897" max="5897" width="12.5703125" customWidth="1"/>
    <col min="5898" max="5898" width="11.42578125" customWidth="1"/>
    <col min="5899" max="5899" width="11.28515625" customWidth="1"/>
    <col min="5900" max="5900" width="14.28515625" customWidth="1"/>
    <col min="5901" max="5901" width="12.28515625" customWidth="1"/>
    <col min="5904" max="5904" width="10.140625" customWidth="1"/>
    <col min="6145" max="6145" width="12.42578125" customWidth="1"/>
    <col min="6146" max="6146" width="19" customWidth="1"/>
    <col min="6147" max="6147" width="13" customWidth="1"/>
    <col min="6148" max="6148" width="24.28515625" customWidth="1"/>
    <col min="6149" max="6149" width="39.85546875" customWidth="1"/>
    <col min="6151" max="6151" width="12.28515625" customWidth="1"/>
    <col min="6152" max="6152" width="11.42578125" customWidth="1"/>
    <col min="6153" max="6153" width="12.5703125" customWidth="1"/>
    <col min="6154" max="6154" width="11.42578125" customWidth="1"/>
    <col min="6155" max="6155" width="11.28515625" customWidth="1"/>
    <col min="6156" max="6156" width="14.28515625" customWidth="1"/>
    <col min="6157" max="6157" width="12.28515625" customWidth="1"/>
    <col min="6160" max="6160" width="10.140625" customWidth="1"/>
    <col min="6401" max="6401" width="12.42578125" customWidth="1"/>
    <col min="6402" max="6402" width="19" customWidth="1"/>
    <col min="6403" max="6403" width="13" customWidth="1"/>
    <col min="6404" max="6404" width="24.28515625" customWidth="1"/>
    <col min="6405" max="6405" width="39.85546875" customWidth="1"/>
    <col min="6407" max="6407" width="12.28515625" customWidth="1"/>
    <col min="6408" max="6408" width="11.42578125" customWidth="1"/>
    <col min="6409" max="6409" width="12.5703125" customWidth="1"/>
    <col min="6410" max="6410" width="11.42578125" customWidth="1"/>
    <col min="6411" max="6411" width="11.28515625" customWidth="1"/>
    <col min="6412" max="6412" width="14.28515625" customWidth="1"/>
    <col min="6413" max="6413" width="12.28515625" customWidth="1"/>
    <col min="6416" max="6416" width="10.140625" customWidth="1"/>
    <col min="6657" max="6657" width="12.42578125" customWidth="1"/>
    <col min="6658" max="6658" width="19" customWidth="1"/>
    <col min="6659" max="6659" width="13" customWidth="1"/>
    <col min="6660" max="6660" width="24.28515625" customWidth="1"/>
    <col min="6661" max="6661" width="39.85546875" customWidth="1"/>
    <col min="6663" max="6663" width="12.28515625" customWidth="1"/>
    <col min="6664" max="6664" width="11.42578125" customWidth="1"/>
    <col min="6665" max="6665" width="12.5703125" customWidth="1"/>
    <col min="6666" max="6666" width="11.42578125" customWidth="1"/>
    <col min="6667" max="6667" width="11.28515625" customWidth="1"/>
    <col min="6668" max="6668" width="14.28515625" customWidth="1"/>
    <col min="6669" max="6669" width="12.28515625" customWidth="1"/>
    <col min="6672" max="6672" width="10.140625" customWidth="1"/>
    <col min="6913" max="6913" width="12.42578125" customWidth="1"/>
    <col min="6914" max="6914" width="19" customWidth="1"/>
    <col min="6915" max="6915" width="13" customWidth="1"/>
    <col min="6916" max="6916" width="24.28515625" customWidth="1"/>
    <col min="6917" max="6917" width="39.85546875" customWidth="1"/>
    <col min="6919" max="6919" width="12.28515625" customWidth="1"/>
    <col min="6920" max="6920" width="11.42578125" customWidth="1"/>
    <col min="6921" max="6921" width="12.5703125" customWidth="1"/>
    <col min="6922" max="6922" width="11.42578125" customWidth="1"/>
    <col min="6923" max="6923" width="11.28515625" customWidth="1"/>
    <col min="6924" max="6924" width="14.28515625" customWidth="1"/>
    <col min="6925" max="6925" width="12.28515625" customWidth="1"/>
    <col min="6928" max="6928" width="10.140625" customWidth="1"/>
    <col min="7169" max="7169" width="12.42578125" customWidth="1"/>
    <col min="7170" max="7170" width="19" customWidth="1"/>
    <col min="7171" max="7171" width="13" customWidth="1"/>
    <col min="7172" max="7172" width="24.28515625" customWidth="1"/>
    <col min="7173" max="7173" width="39.85546875" customWidth="1"/>
    <col min="7175" max="7175" width="12.28515625" customWidth="1"/>
    <col min="7176" max="7176" width="11.42578125" customWidth="1"/>
    <col min="7177" max="7177" width="12.5703125" customWidth="1"/>
    <col min="7178" max="7178" width="11.42578125" customWidth="1"/>
    <col min="7179" max="7179" width="11.28515625" customWidth="1"/>
    <col min="7180" max="7180" width="14.28515625" customWidth="1"/>
    <col min="7181" max="7181" width="12.28515625" customWidth="1"/>
    <col min="7184" max="7184" width="10.140625" customWidth="1"/>
    <col min="7425" max="7425" width="12.42578125" customWidth="1"/>
    <col min="7426" max="7426" width="19" customWidth="1"/>
    <col min="7427" max="7427" width="13" customWidth="1"/>
    <col min="7428" max="7428" width="24.28515625" customWidth="1"/>
    <col min="7429" max="7429" width="39.85546875" customWidth="1"/>
    <col min="7431" max="7431" width="12.28515625" customWidth="1"/>
    <col min="7432" max="7432" width="11.42578125" customWidth="1"/>
    <col min="7433" max="7433" width="12.5703125" customWidth="1"/>
    <col min="7434" max="7434" width="11.42578125" customWidth="1"/>
    <col min="7435" max="7435" width="11.28515625" customWidth="1"/>
    <col min="7436" max="7436" width="14.28515625" customWidth="1"/>
    <col min="7437" max="7437" width="12.28515625" customWidth="1"/>
    <col min="7440" max="7440" width="10.140625" customWidth="1"/>
    <col min="7681" max="7681" width="12.42578125" customWidth="1"/>
    <col min="7682" max="7682" width="19" customWidth="1"/>
    <col min="7683" max="7683" width="13" customWidth="1"/>
    <col min="7684" max="7684" width="24.28515625" customWidth="1"/>
    <col min="7685" max="7685" width="39.85546875" customWidth="1"/>
    <col min="7687" max="7687" width="12.28515625" customWidth="1"/>
    <col min="7688" max="7688" width="11.42578125" customWidth="1"/>
    <col min="7689" max="7689" width="12.5703125" customWidth="1"/>
    <col min="7690" max="7690" width="11.42578125" customWidth="1"/>
    <col min="7691" max="7691" width="11.28515625" customWidth="1"/>
    <col min="7692" max="7692" width="14.28515625" customWidth="1"/>
    <col min="7693" max="7693" width="12.28515625" customWidth="1"/>
    <col min="7696" max="7696" width="10.140625" customWidth="1"/>
    <col min="7937" max="7937" width="12.42578125" customWidth="1"/>
    <col min="7938" max="7938" width="19" customWidth="1"/>
    <col min="7939" max="7939" width="13" customWidth="1"/>
    <col min="7940" max="7940" width="24.28515625" customWidth="1"/>
    <col min="7941" max="7941" width="39.85546875" customWidth="1"/>
    <col min="7943" max="7943" width="12.28515625" customWidth="1"/>
    <col min="7944" max="7944" width="11.42578125" customWidth="1"/>
    <col min="7945" max="7945" width="12.5703125" customWidth="1"/>
    <col min="7946" max="7946" width="11.42578125" customWidth="1"/>
    <col min="7947" max="7947" width="11.28515625" customWidth="1"/>
    <col min="7948" max="7948" width="14.28515625" customWidth="1"/>
    <col min="7949" max="7949" width="12.28515625" customWidth="1"/>
    <col min="7952" max="7952" width="10.140625" customWidth="1"/>
    <col min="8193" max="8193" width="12.42578125" customWidth="1"/>
    <col min="8194" max="8194" width="19" customWidth="1"/>
    <col min="8195" max="8195" width="13" customWidth="1"/>
    <col min="8196" max="8196" width="24.28515625" customWidth="1"/>
    <col min="8197" max="8197" width="39.85546875" customWidth="1"/>
    <col min="8199" max="8199" width="12.28515625" customWidth="1"/>
    <col min="8200" max="8200" width="11.42578125" customWidth="1"/>
    <col min="8201" max="8201" width="12.5703125" customWidth="1"/>
    <col min="8202" max="8202" width="11.42578125" customWidth="1"/>
    <col min="8203" max="8203" width="11.28515625" customWidth="1"/>
    <col min="8204" max="8204" width="14.28515625" customWidth="1"/>
    <col min="8205" max="8205" width="12.28515625" customWidth="1"/>
    <col min="8208" max="8208" width="10.140625" customWidth="1"/>
    <col min="8449" max="8449" width="12.42578125" customWidth="1"/>
    <col min="8450" max="8450" width="19" customWidth="1"/>
    <col min="8451" max="8451" width="13" customWidth="1"/>
    <col min="8452" max="8452" width="24.28515625" customWidth="1"/>
    <col min="8453" max="8453" width="39.85546875" customWidth="1"/>
    <col min="8455" max="8455" width="12.28515625" customWidth="1"/>
    <col min="8456" max="8456" width="11.42578125" customWidth="1"/>
    <col min="8457" max="8457" width="12.5703125" customWidth="1"/>
    <col min="8458" max="8458" width="11.42578125" customWidth="1"/>
    <col min="8459" max="8459" width="11.28515625" customWidth="1"/>
    <col min="8460" max="8460" width="14.28515625" customWidth="1"/>
    <col min="8461" max="8461" width="12.28515625" customWidth="1"/>
    <col min="8464" max="8464" width="10.140625" customWidth="1"/>
    <col min="8705" max="8705" width="12.42578125" customWidth="1"/>
    <col min="8706" max="8706" width="19" customWidth="1"/>
    <col min="8707" max="8707" width="13" customWidth="1"/>
    <col min="8708" max="8708" width="24.28515625" customWidth="1"/>
    <col min="8709" max="8709" width="39.85546875" customWidth="1"/>
    <col min="8711" max="8711" width="12.28515625" customWidth="1"/>
    <col min="8712" max="8712" width="11.42578125" customWidth="1"/>
    <col min="8713" max="8713" width="12.5703125" customWidth="1"/>
    <col min="8714" max="8714" width="11.42578125" customWidth="1"/>
    <col min="8715" max="8715" width="11.28515625" customWidth="1"/>
    <col min="8716" max="8716" width="14.28515625" customWidth="1"/>
    <col min="8717" max="8717" width="12.28515625" customWidth="1"/>
    <col min="8720" max="8720" width="10.140625" customWidth="1"/>
    <col min="8961" max="8961" width="12.42578125" customWidth="1"/>
    <col min="8962" max="8962" width="19" customWidth="1"/>
    <col min="8963" max="8963" width="13" customWidth="1"/>
    <col min="8964" max="8964" width="24.28515625" customWidth="1"/>
    <col min="8965" max="8965" width="39.85546875" customWidth="1"/>
    <col min="8967" max="8967" width="12.28515625" customWidth="1"/>
    <col min="8968" max="8968" width="11.42578125" customWidth="1"/>
    <col min="8969" max="8969" width="12.5703125" customWidth="1"/>
    <col min="8970" max="8970" width="11.42578125" customWidth="1"/>
    <col min="8971" max="8971" width="11.28515625" customWidth="1"/>
    <col min="8972" max="8972" width="14.28515625" customWidth="1"/>
    <col min="8973" max="8973" width="12.28515625" customWidth="1"/>
    <col min="8976" max="8976" width="10.140625" customWidth="1"/>
    <col min="9217" max="9217" width="12.42578125" customWidth="1"/>
    <col min="9218" max="9218" width="19" customWidth="1"/>
    <col min="9219" max="9219" width="13" customWidth="1"/>
    <col min="9220" max="9220" width="24.28515625" customWidth="1"/>
    <col min="9221" max="9221" width="39.85546875" customWidth="1"/>
    <col min="9223" max="9223" width="12.28515625" customWidth="1"/>
    <col min="9224" max="9224" width="11.42578125" customWidth="1"/>
    <col min="9225" max="9225" width="12.5703125" customWidth="1"/>
    <col min="9226" max="9226" width="11.42578125" customWidth="1"/>
    <col min="9227" max="9227" width="11.28515625" customWidth="1"/>
    <col min="9228" max="9228" width="14.28515625" customWidth="1"/>
    <col min="9229" max="9229" width="12.28515625" customWidth="1"/>
    <col min="9232" max="9232" width="10.140625" customWidth="1"/>
    <col min="9473" max="9473" width="12.42578125" customWidth="1"/>
    <col min="9474" max="9474" width="19" customWidth="1"/>
    <col min="9475" max="9475" width="13" customWidth="1"/>
    <col min="9476" max="9476" width="24.28515625" customWidth="1"/>
    <col min="9477" max="9477" width="39.85546875" customWidth="1"/>
    <col min="9479" max="9479" width="12.28515625" customWidth="1"/>
    <col min="9480" max="9480" width="11.42578125" customWidth="1"/>
    <col min="9481" max="9481" width="12.5703125" customWidth="1"/>
    <col min="9482" max="9482" width="11.42578125" customWidth="1"/>
    <col min="9483" max="9483" width="11.28515625" customWidth="1"/>
    <col min="9484" max="9484" width="14.28515625" customWidth="1"/>
    <col min="9485" max="9485" width="12.28515625" customWidth="1"/>
    <col min="9488" max="9488" width="10.140625" customWidth="1"/>
    <col min="9729" max="9729" width="12.42578125" customWidth="1"/>
    <col min="9730" max="9730" width="19" customWidth="1"/>
    <col min="9731" max="9731" width="13" customWidth="1"/>
    <col min="9732" max="9732" width="24.28515625" customWidth="1"/>
    <col min="9733" max="9733" width="39.85546875" customWidth="1"/>
    <col min="9735" max="9735" width="12.28515625" customWidth="1"/>
    <col min="9736" max="9736" width="11.42578125" customWidth="1"/>
    <col min="9737" max="9737" width="12.5703125" customWidth="1"/>
    <col min="9738" max="9738" width="11.42578125" customWidth="1"/>
    <col min="9739" max="9739" width="11.28515625" customWidth="1"/>
    <col min="9740" max="9740" width="14.28515625" customWidth="1"/>
    <col min="9741" max="9741" width="12.28515625" customWidth="1"/>
    <col min="9744" max="9744" width="10.140625" customWidth="1"/>
    <col min="9985" max="9985" width="12.42578125" customWidth="1"/>
    <col min="9986" max="9986" width="19" customWidth="1"/>
    <col min="9987" max="9987" width="13" customWidth="1"/>
    <col min="9988" max="9988" width="24.28515625" customWidth="1"/>
    <col min="9989" max="9989" width="39.85546875" customWidth="1"/>
    <col min="9991" max="9991" width="12.28515625" customWidth="1"/>
    <col min="9992" max="9992" width="11.42578125" customWidth="1"/>
    <col min="9993" max="9993" width="12.5703125" customWidth="1"/>
    <col min="9994" max="9994" width="11.42578125" customWidth="1"/>
    <col min="9995" max="9995" width="11.28515625" customWidth="1"/>
    <col min="9996" max="9996" width="14.28515625" customWidth="1"/>
    <col min="9997" max="9997" width="12.28515625" customWidth="1"/>
    <col min="10000" max="10000" width="10.140625" customWidth="1"/>
    <col min="10241" max="10241" width="12.42578125" customWidth="1"/>
    <col min="10242" max="10242" width="19" customWidth="1"/>
    <col min="10243" max="10243" width="13" customWidth="1"/>
    <col min="10244" max="10244" width="24.28515625" customWidth="1"/>
    <col min="10245" max="10245" width="39.85546875" customWidth="1"/>
    <col min="10247" max="10247" width="12.28515625" customWidth="1"/>
    <col min="10248" max="10248" width="11.42578125" customWidth="1"/>
    <col min="10249" max="10249" width="12.5703125" customWidth="1"/>
    <col min="10250" max="10250" width="11.42578125" customWidth="1"/>
    <col min="10251" max="10251" width="11.28515625" customWidth="1"/>
    <col min="10252" max="10252" width="14.28515625" customWidth="1"/>
    <col min="10253" max="10253" width="12.28515625" customWidth="1"/>
    <col min="10256" max="10256" width="10.140625" customWidth="1"/>
    <col min="10497" max="10497" width="12.42578125" customWidth="1"/>
    <col min="10498" max="10498" width="19" customWidth="1"/>
    <col min="10499" max="10499" width="13" customWidth="1"/>
    <col min="10500" max="10500" width="24.28515625" customWidth="1"/>
    <col min="10501" max="10501" width="39.85546875" customWidth="1"/>
    <col min="10503" max="10503" width="12.28515625" customWidth="1"/>
    <col min="10504" max="10504" width="11.42578125" customWidth="1"/>
    <col min="10505" max="10505" width="12.5703125" customWidth="1"/>
    <col min="10506" max="10506" width="11.42578125" customWidth="1"/>
    <col min="10507" max="10507" width="11.28515625" customWidth="1"/>
    <col min="10508" max="10508" width="14.28515625" customWidth="1"/>
    <col min="10509" max="10509" width="12.28515625" customWidth="1"/>
    <col min="10512" max="10512" width="10.140625" customWidth="1"/>
    <col min="10753" max="10753" width="12.42578125" customWidth="1"/>
    <col min="10754" max="10754" width="19" customWidth="1"/>
    <col min="10755" max="10755" width="13" customWidth="1"/>
    <col min="10756" max="10756" width="24.28515625" customWidth="1"/>
    <col min="10757" max="10757" width="39.85546875" customWidth="1"/>
    <col min="10759" max="10759" width="12.28515625" customWidth="1"/>
    <col min="10760" max="10760" width="11.42578125" customWidth="1"/>
    <col min="10761" max="10761" width="12.5703125" customWidth="1"/>
    <col min="10762" max="10762" width="11.42578125" customWidth="1"/>
    <col min="10763" max="10763" width="11.28515625" customWidth="1"/>
    <col min="10764" max="10764" width="14.28515625" customWidth="1"/>
    <col min="10765" max="10765" width="12.28515625" customWidth="1"/>
    <col min="10768" max="10768" width="10.140625" customWidth="1"/>
    <col min="11009" max="11009" width="12.42578125" customWidth="1"/>
    <col min="11010" max="11010" width="19" customWidth="1"/>
    <col min="11011" max="11011" width="13" customWidth="1"/>
    <col min="11012" max="11012" width="24.28515625" customWidth="1"/>
    <col min="11013" max="11013" width="39.85546875" customWidth="1"/>
    <col min="11015" max="11015" width="12.28515625" customWidth="1"/>
    <col min="11016" max="11016" width="11.42578125" customWidth="1"/>
    <col min="11017" max="11017" width="12.5703125" customWidth="1"/>
    <col min="11018" max="11018" width="11.42578125" customWidth="1"/>
    <col min="11019" max="11019" width="11.28515625" customWidth="1"/>
    <col min="11020" max="11020" width="14.28515625" customWidth="1"/>
    <col min="11021" max="11021" width="12.28515625" customWidth="1"/>
    <col min="11024" max="11024" width="10.140625" customWidth="1"/>
    <col min="11265" max="11265" width="12.42578125" customWidth="1"/>
    <col min="11266" max="11266" width="19" customWidth="1"/>
    <col min="11267" max="11267" width="13" customWidth="1"/>
    <col min="11268" max="11268" width="24.28515625" customWidth="1"/>
    <col min="11269" max="11269" width="39.85546875" customWidth="1"/>
    <col min="11271" max="11271" width="12.28515625" customWidth="1"/>
    <col min="11272" max="11272" width="11.42578125" customWidth="1"/>
    <col min="11273" max="11273" width="12.5703125" customWidth="1"/>
    <col min="11274" max="11274" width="11.42578125" customWidth="1"/>
    <col min="11275" max="11275" width="11.28515625" customWidth="1"/>
    <col min="11276" max="11276" width="14.28515625" customWidth="1"/>
    <col min="11277" max="11277" width="12.28515625" customWidth="1"/>
    <col min="11280" max="11280" width="10.140625" customWidth="1"/>
    <col min="11521" max="11521" width="12.42578125" customWidth="1"/>
    <col min="11522" max="11522" width="19" customWidth="1"/>
    <col min="11523" max="11523" width="13" customWidth="1"/>
    <col min="11524" max="11524" width="24.28515625" customWidth="1"/>
    <col min="11525" max="11525" width="39.85546875" customWidth="1"/>
    <col min="11527" max="11527" width="12.28515625" customWidth="1"/>
    <col min="11528" max="11528" width="11.42578125" customWidth="1"/>
    <col min="11529" max="11529" width="12.5703125" customWidth="1"/>
    <col min="11530" max="11530" width="11.42578125" customWidth="1"/>
    <col min="11531" max="11531" width="11.28515625" customWidth="1"/>
    <col min="11532" max="11532" width="14.28515625" customWidth="1"/>
    <col min="11533" max="11533" width="12.28515625" customWidth="1"/>
    <col min="11536" max="11536" width="10.140625" customWidth="1"/>
    <col min="11777" max="11777" width="12.42578125" customWidth="1"/>
    <col min="11778" max="11778" width="19" customWidth="1"/>
    <col min="11779" max="11779" width="13" customWidth="1"/>
    <col min="11780" max="11780" width="24.28515625" customWidth="1"/>
    <col min="11781" max="11781" width="39.85546875" customWidth="1"/>
    <col min="11783" max="11783" width="12.28515625" customWidth="1"/>
    <col min="11784" max="11784" width="11.42578125" customWidth="1"/>
    <col min="11785" max="11785" width="12.5703125" customWidth="1"/>
    <col min="11786" max="11786" width="11.42578125" customWidth="1"/>
    <col min="11787" max="11787" width="11.28515625" customWidth="1"/>
    <col min="11788" max="11788" width="14.28515625" customWidth="1"/>
    <col min="11789" max="11789" width="12.28515625" customWidth="1"/>
    <col min="11792" max="11792" width="10.140625" customWidth="1"/>
    <col min="12033" max="12033" width="12.42578125" customWidth="1"/>
    <col min="12034" max="12034" width="19" customWidth="1"/>
    <col min="12035" max="12035" width="13" customWidth="1"/>
    <col min="12036" max="12036" width="24.28515625" customWidth="1"/>
    <col min="12037" max="12037" width="39.85546875" customWidth="1"/>
    <col min="12039" max="12039" width="12.28515625" customWidth="1"/>
    <col min="12040" max="12040" width="11.42578125" customWidth="1"/>
    <col min="12041" max="12041" width="12.5703125" customWidth="1"/>
    <col min="12042" max="12042" width="11.42578125" customWidth="1"/>
    <col min="12043" max="12043" width="11.28515625" customWidth="1"/>
    <col min="12044" max="12044" width="14.28515625" customWidth="1"/>
    <col min="12045" max="12045" width="12.28515625" customWidth="1"/>
    <col min="12048" max="12048" width="10.140625" customWidth="1"/>
    <col min="12289" max="12289" width="12.42578125" customWidth="1"/>
    <col min="12290" max="12290" width="19" customWidth="1"/>
    <col min="12291" max="12291" width="13" customWidth="1"/>
    <col min="12292" max="12292" width="24.28515625" customWidth="1"/>
    <col min="12293" max="12293" width="39.85546875" customWidth="1"/>
    <col min="12295" max="12295" width="12.28515625" customWidth="1"/>
    <col min="12296" max="12296" width="11.42578125" customWidth="1"/>
    <col min="12297" max="12297" width="12.5703125" customWidth="1"/>
    <col min="12298" max="12298" width="11.42578125" customWidth="1"/>
    <col min="12299" max="12299" width="11.28515625" customWidth="1"/>
    <col min="12300" max="12300" width="14.28515625" customWidth="1"/>
    <col min="12301" max="12301" width="12.28515625" customWidth="1"/>
    <col min="12304" max="12304" width="10.140625" customWidth="1"/>
    <col min="12545" max="12545" width="12.42578125" customWidth="1"/>
    <col min="12546" max="12546" width="19" customWidth="1"/>
    <col min="12547" max="12547" width="13" customWidth="1"/>
    <col min="12548" max="12548" width="24.28515625" customWidth="1"/>
    <col min="12549" max="12549" width="39.85546875" customWidth="1"/>
    <col min="12551" max="12551" width="12.28515625" customWidth="1"/>
    <col min="12552" max="12552" width="11.42578125" customWidth="1"/>
    <col min="12553" max="12553" width="12.5703125" customWidth="1"/>
    <col min="12554" max="12554" width="11.42578125" customWidth="1"/>
    <col min="12555" max="12555" width="11.28515625" customWidth="1"/>
    <col min="12556" max="12556" width="14.28515625" customWidth="1"/>
    <col min="12557" max="12557" width="12.28515625" customWidth="1"/>
    <col min="12560" max="12560" width="10.140625" customWidth="1"/>
    <col min="12801" max="12801" width="12.42578125" customWidth="1"/>
    <col min="12802" max="12802" width="19" customWidth="1"/>
    <col min="12803" max="12803" width="13" customWidth="1"/>
    <col min="12804" max="12804" width="24.28515625" customWidth="1"/>
    <col min="12805" max="12805" width="39.85546875" customWidth="1"/>
    <col min="12807" max="12807" width="12.28515625" customWidth="1"/>
    <col min="12808" max="12808" width="11.42578125" customWidth="1"/>
    <col min="12809" max="12809" width="12.5703125" customWidth="1"/>
    <col min="12810" max="12810" width="11.42578125" customWidth="1"/>
    <col min="12811" max="12811" width="11.28515625" customWidth="1"/>
    <col min="12812" max="12812" width="14.28515625" customWidth="1"/>
    <col min="12813" max="12813" width="12.28515625" customWidth="1"/>
    <col min="12816" max="12816" width="10.140625" customWidth="1"/>
    <col min="13057" max="13057" width="12.42578125" customWidth="1"/>
    <col min="13058" max="13058" width="19" customWidth="1"/>
    <col min="13059" max="13059" width="13" customWidth="1"/>
    <col min="13060" max="13060" width="24.28515625" customWidth="1"/>
    <col min="13061" max="13061" width="39.85546875" customWidth="1"/>
    <col min="13063" max="13063" width="12.28515625" customWidth="1"/>
    <col min="13064" max="13064" width="11.42578125" customWidth="1"/>
    <col min="13065" max="13065" width="12.5703125" customWidth="1"/>
    <col min="13066" max="13066" width="11.42578125" customWidth="1"/>
    <col min="13067" max="13067" width="11.28515625" customWidth="1"/>
    <col min="13068" max="13068" width="14.28515625" customWidth="1"/>
    <col min="13069" max="13069" width="12.28515625" customWidth="1"/>
    <col min="13072" max="13072" width="10.140625" customWidth="1"/>
    <col min="13313" max="13313" width="12.42578125" customWidth="1"/>
    <col min="13314" max="13314" width="19" customWidth="1"/>
    <col min="13315" max="13315" width="13" customWidth="1"/>
    <col min="13316" max="13316" width="24.28515625" customWidth="1"/>
    <col min="13317" max="13317" width="39.85546875" customWidth="1"/>
    <col min="13319" max="13319" width="12.28515625" customWidth="1"/>
    <col min="13320" max="13320" width="11.42578125" customWidth="1"/>
    <col min="13321" max="13321" width="12.5703125" customWidth="1"/>
    <col min="13322" max="13322" width="11.42578125" customWidth="1"/>
    <col min="13323" max="13323" width="11.28515625" customWidth="1"/>
    <col min="13324" max="13324" width="14.28515625" customWidth="1"/>
    <col min="13325" max="13325" width="12.28515625" customWidth="1"/>
    <col min="13328" max="13328" width="10.140625" customWidth="1"/>
    <col min="13569" max="13569" width="12.42578125" customWidth="1"/>
    <col min="13570" max="13570" width="19" customWidth="1"/>
    <col min="13571" max="13571" width="13" customWidth="1"/>
    <col min="13572" max="13572" width="24.28515625" customWidth="1"/>
    <col min="13573" max="13573" width="39.85546875" customWidth="1"/>
    <col min="13575" max="13575" width="12.28515625" customWidth="1"/>
    <col min="13576" max="13576" width="11.42578125" customWidth="1"/>
    <col min="13577" max="13577" width="12.5703125" customWidth="1"/>
    <col min="13578" max="13578" width="11.42578125" customWidth="1"/>
    <col min="13579" max="13579" width="11.28515625" customWidth="1"/>
    <col min="13580" max="13580" width="14.28515625" customWidth="1"/>
    <col min="13581" max="13581" width="12.28515625" customWidth="1"/>
    <col min="13584" max="13584" width="10.140625" customWidth="1"/>
    <col min="13825" max="13825" width="12.42578125" customWidth="1"/>
    <col min="13826" max="13826" width="19" customWidth="1"/>
    <col min="13827" max="13827" width="13" customWidth="1"/>
    <col min="13828" max="13828" width="24.28515625" customWidth="1"/>
    <col min="13829" max="13829" width="39.85546875" customWidth="1"/>
    <col min="13831" max="13831" width="12.28515625" customWidth="1"/>
    <col min="13832" max="13832" width="11.42578125" customWidth="1"/>
    <col min="13833" max="13833" width="12.5703125" customWidth="1"/>
    <col min="13834" max="13834" width="11.42578125" customWidth="1"/>
    <col min="13835" max="13835" width="11.28515625" customWidth="1"/>
    <col min="13836" max="13836" width="14.28515625" customWidth="1"/>
    <col min="13837" max="13837" width="12.28515625" customWidth="1"/>
    <col min="13840" max="13840" width="10.140625" customWidth="1"/>
    <col min="14081" max="14081" width="12.42578125" customWidth="1"/>
    <col min="14082" max="14082" width="19" customWidth="1"/>
    <col min="14083" max="14083" width="13" customWidth="1"/>
    <col min="14084" max="14084" width="24.28515625" customWidth="1"/>
    <col min="14085" max="14085" width="39.85546875" customWidth="1"/>
    <col min="14087" max="14087" width="12.28515625" customWidth="1"/>
    <col min="14088" max="14088" width="11.42578125" customWidth="1"/>
    <col min="14089" max="14089" width="12.5703125" customWidth="1"/>
    <col min="14090" max="14090" width="11.42578125" customWidth="1"/>
    <col min="14091" max="14091" width="11.28515625" customWidth="1"/>
    <col min="14092" max="14092" width="14.28515625" customWidth="1"/>
    <col min="14093" max="14093" width="12.28515625" customWidth="1"/>
    <col min="14096" max="14096" width="10.140625" customWidth="1"/>
    <col min="14337" max="14337" width="12.42578125" customWidth="1"/>
    <col min="14338" max="14338" width="19" customWidth="1"/>
    <col min="14339" max="14339" width="13" customWidth="1"/>
    <col min="14340" max="14340" width="24.28515625" customWidth="1"/>
    <col min="14341" max="14341" width="39.85546875" customWidth="1"/>
    <col min="14343" max="14343" width="12.28515625" customWidth="1"/>
    <col min="14344" max="14344" width="11.42578125" customWidth="1"/>
    <col min="14345" max="14345" width="12.5703125" customWidth="1"/>
    <col min="14346" max="14346" width="11.42578125" customWidth="1"/>
    <col min="14347" max="14347" width="11.28515625" customWidth="1"/>
    <col min="14348" max="14348" width="14.28515625" customWidth="1"/>
    <col min="14349" max="14349" width="12.28515625" customWidth="1"/>
    <col min="14352" max="14352" width="10.140625" customWidth="1"/>
    <col min="14593" max="14593" width="12.42578125" customWidth="1"/>
    <col min="14594" max="14594" width="19" customWidth="1"/>
    <col min="14595" max="14595" width="13" customWidth="1"/>
    <col min="14596" max="14596" width="24.28515625" customWidth="1"/>
    <col min="14597" max="14597" width="39.85546875" customWidth="1"/>
    <col min="14599" max="14599" width="12.28515625" customWidth="1"/>
    <col min="14600" max="14600" width="11.42578125" customWidth="1"/>
    <col min="14601" max="14601" width="12.5703125" customWidth="1"/>
    <col min="14602" max="14602" width="11.42578125" customWidth="1"/>
    <col min="14603" max="14603" width="11.28515625" customWidth="1"/>
    <col min="14604" max="14604" width="14.28515625" customWidth="1"/>
    <col min="14605" max="14605" width="12.28515625" customWidth="1"/>
    <col min="14608" max="14608" width="10.140625" customWidth="1"/>
    <col min="14849" max="14849" width="12.42578125" customWidth="1"/>
    <col min="14850" max="14850" width="19" customWidth="1"/>
    <col min="14851" max="14851" width="13" customWidth="1"/>
    <col min="14852" max="14852" width="24.28515625" customWidth="1"/>
    <col min="14853" max="14853" width="39.85546875" customWidth="1"/>
    <col min="14855" max="14855" width="12.28515625" customWidth="1"/>
    <col min="14856" max="14856" width="11.42578125" customWidth="1"/>
    <col min="14857" max="14857" width="12.5703125" customWidth="1"/>
    <col min="14858" max="14858" width="11.42578125" customWidth="1"/>
    <col min="14859" max="14859" width="11.28515625" customWidth="1"/>
    <col min="14860" max="14860" width="14.28515625" customWidth="1"/>
    <col min="14861" max="14861" width="12.28515625" customWidth="1"/>
    <col min="14864" max="14864" width="10.140625" customWidth="1"/>
    <col min="15105" max="15105" width="12.42578125" customWidth="1"/>
    <col min="15106" max="15106" width="19" customWidth="1"/>
    <col min="15107" max="15107" width="13" customWidth="1"/>
    <col min="15108" max="15108" width="24.28515625" customWidth="1"/>
    <col min="15109" max="15109" width="39.85546875" customWidth="1"/>
    <col min="15111" max="15111" width="12.28515625" customWidth="1"/>
    <col min="15112" max="15112" width="11.42578125" customWidth="1"/>
    <col min="15113" max="15113" width="12.5703125" customWidth="1"/>
    <col min="15114" max="15114" width="11.42578125" customWidth="1"/>
    <col min="15115" max="15115" width="11.28515625" customWidth="1"/>
    <col min="15116" max="15116" width="14.28515625" customWidth="1"/>
    <col min="15117" max="15117" width="12.28515625" customWidth="1"/>
    <col min="15120" max="15120" width="10.140625" customWidth="1"/>
    <col min="15361" max="15361" width="12.42578125" customWidth="1"/>
    <col min="15362" max="15362" width="19" customWidth="1"/>
    <col min="15363" max="15363" width="13" customWidth="1"/>
    <col min="15364" max="15364" width="24.28515625" customWidth="1"/>
    <col min="15365" max="15365" width="39.85546875" customWidth="1"/>
    <col min="15367" max="15367" width="12.28515625" customWidth="1"/>
    <col min="15368" max="15368" width="11.42578125" customWidth="1"/>
    <col min="15369" max="15369" width="12.5703125" customWidth="1"/>
    <col min="15370" max="15370" width="11.42578125" customWidth="1"/>
    <col min="15371" max="15371" width="11.28515625" customWidth="1"/>
    <col min="15372" max="15372" width="14.28515625" customWidth="1"/>
    <col min="15373" max="15373" width="12.28515625" customWidth="1"/>
    <col min="15376" max="15376" width="10.140625" customWidth="1"/>
    <col min="15617" max="15617" width="12.42578125" customWidth="1"/>
    <col min="15618" max="15618" width="19" customWidth="1"/>
    <col min="15619" max="15619" width="13" customWidth="1"/>
    <col min="15620" max="15620" width="24.28515625" customWidth="1"/>
    <col min="15621" max="15621" width="39.85546875" customWidth="1"/>
    <col min="15623" max="15623" width="12.28515625" customWidth="1"/>
    <col min="15624" max="15624" width="11.42578125" customWidth="1"/>
    <col min="15625" max="15625" width="12.5703125" customWidth="1"/>
    <col min="15626" max="15626" width="11.42578125" customWidth="1"/>
    <col min="15627" max="15627" width="11.28515625" customWidth="1"/>
    <col min="15628" max="15628" width="14.28515625" customWidth="1"/>
    <col min="15629" max="15629" width="12.28515625" customWidth="1"/>
    <col min="15632" max="15632" width="10.140625" customWidth="1"/>
    <col min="15873" max="15873" width="12.42578125" customWidth="1"/>
    <col min="15874" max="15874" width="19" customWidth="1"/>
    <col min="15875" max="15875" width="13" customWidth="1"/>
    <col min="15876" max="15876" width="24.28515625" customWidth="1"/>
    <col min="15877" max="15877" width="39.85546875" customWidth="1"/>
    <col min="15879" max="15879" width="12.28515625" customWidth="1"/>
    <col min="15880" max="15880" width="11.42578125" customWidth="1"/>
    <col min="15881" max="15881" width="12.5703125" customWidth="1"/>
    <col min="15882" max="15882" width="11.42578125" customWidth="1"/>
    <col min="15883" max="15883" width="11.28515625" customWidth="1"/>
    <col min="15884" max="15884" width="14.28515625" customWidth="1"/>
    <col min="15885" max="15885" width="12.28515625" customWidth="1"/>
    <col min="15888" max="15888" width="10.140625" customWidth="1"/>
    <col min="16129" max="16129" width="12.42578125" customWidth="1"/>
    <col min="16130" max="16130" width="19" customWidth="1"/>
    <col min="16131" max="16131" width="13" customWidth="1"/>
    <col min="16132" max="16132" width="24.28515625" customWidth="1"/>
    <col min="16133" max="16133" width="39.85546875" customWidth="1"/>
    <col min="16135" max="16135" width="12.28515625" customWidth="1"/>
    <col min="16136" max="16136" width="11.42578125" customWidth="1"/>
    <col min="16137" max="16137" width="12.5703125" customWidth="1"/>
    <col min="16138" max="16138" width="11.42578125" customWidth="1"/>
    <col min="16139" max="16139" width="11.28515625" customWidth="1"/>
    <col min="16140" max="16140" width="14.28515625" customWidth="1"/>
    <col min="16141" max="16141" width="12.28515625" customWidth="1"/>
    <col min="16144" max="16144" width="10.140625" customWidth="1"/>
  </cols>
  <sheetData>
    <row r="1" spans="1:18" x14ac:dyDescent="0.25">
      <c r="A1" s="6"/>
      <c r="B1" s="6"/>
      <c r="C1" s="6"/>
      <c r="D1" s="6"/>
      <c r="E1" s="6"/>
    </row>
    <row r="2" spans="1:18" s="7" customFormat="1" x14ac:dyDescent="0.25">
      <c r="A2" s="9" t="s">
        <v>436</v>
      </c>
      <c r="B2" s="9" t="s">
        <v>437</v>
      </c>
      <c r="C2" s="9" t="s">
        <v>438</v>
      </c>
      <c r="D2" s="9" t="s">
        <v>439</v>
      </c>
      <c r="E2" s="9" t="s">
        <v>440</v>
      </c>
      <c r="H2" s="8"/>
      <c r="I2" s="8"/>
      <c r="J2"/>
      <c r="K2"/>
      <c r="L2"/>
      <c r="M2"/>
      <c r="N2"/>
      <c r="O2"/>
      <c r="P2"/>
      <c r="Q2"/>
      <c r="R2"/>
    </row>
    <row r="3" spans="1:18" s="10" customFormat="1" x14ac:dyDescent="0.25">
      <c r="A3" s="6"/>
      <c r="B3" s="6"/>
      <c r="C3" s="6"/>
      <c r="D3" s="6"/>
      <c r="E3" s="6"/>
      <c r="G3" s="6"/>
      <c r="H3" s="11"/>
      <c r="I3" s="11"/>
    </row>
    <row r="4" spans="1:18" s="7" customFormat="1" ht="22.5" customHeight="1" x14ac:dyDescent="0.25">
      <c r="A4" s="12" t="s">
        <v>441</v>
      </c>
      <c r="B4" s="9" t="s">
        <v>442</v>
      </c>
      <c r="C4" s="13">
        <f>613.18+553.84+613.18+556.5+575.05+556.5+575.05+575.05+556.5+575.05+556.5+575.05</f>
        <v>6881.4500000000007</v>
      </c>
      <c r="D4" s="14" t="s">
        <v>443</v>
      </c>
      <c r="E4" s="15" t="s">
        <v>444</v>
      </c>
      <c r="H4" s="8"/>
      <c r="I4" s="8"/>
      <c r="J4"/>
      <c r="K4"/>
      <c r="L4"/>
      <c r="M4"/>
      <c r="N4"/>
      <c r="O4"/>
      <c r="P4"/>
      <c r="Q4"/>
      <c r="R4"/>
    </row>
    <row r="5" spans="1:18" s="7" customFormat="1" ht="22.5" customHeight="1" x14ac:dyDescent="0.25">
      <c r="A5" s="12" t="s">
        <v>441</v>
      </c>
      <c r="B5" s="9" t="s">
        <v>445</v>
      </c>
      <c r="C5" s="13">
        <f>413.23+373.24+353.29+194.94+205.2+417.24+171+201.78+644.49+271.8+249.15</f>
        <v>3495.360000000001</v>
      </c>
      <c r="D5" s="16" t="s">
        <v>446</v>
      </c>
      <c r="E5" s="15" t="s">
        <v>444</v>
      </c>
      <c r="H5" s="8"/>
      <c r="I5" s="8"/>
      <c r="J5"/>
      <c r="K5"/>
      <c r="L5"/>
      <c r="M5"/>
      <c r="N5"/>
      <c r="O5"/>
      <c r="P5"/>
      <c r="Q5"/>
      <c r="R5"/>
    </row>
    <row r="6" spans="1:18" s="7" customFormat="1" ht="22.5" customHeight="1" x14ac:dyDescent="0.25">
      <c r="A6" s="17" t="s">
        <v>447</v>
      </c>
      <c r="B6" s="9" t="s">
        <v>448</v>
      </c>
      <c r="C6" s="13">
        <f>299.46+270.48+299.46+267.3+204.93</f>
        <v>1341.63</v>
      </c>
      <c r="D6" s="14" t="s">
        <v>443</v>
      </c>
      <c r="E6" s="15" t="s">
        <v>444</v>
      </c>
      <c r="H6" s="8"/>
      <c r="I6" s="8"/>
      <c r="J6"/>
      <c r="K6"/>
      <c r="L6"/>
      <c r="M6"/>
      <c r="N6"/>
      <c r="O6"/>
      <c r="P6"/>
      <c r="Q6"/>
      <c r="R6"/>
    </row>
    <row r="7" spans="1:18" s="7" customFormat="1" ht="22.5" customHeight="1" x14ac:dyDescent="0.25">
      <c r="A7" s="12" t="s">
        <v>447</v>
      </c>
      <c r="B7" s="9" t="s">
        <v>442</v>
      </c>
      <c r="C7" s="13">
        <f>528.08+584.66+565.8+584.66+565.8+584.66+584.66+565.8+584.66+565.8+584.66</f>
        <v>6299.24</v>
      </c>
      <c r="D7" s="14" t="s">
        <v>443</v>
      </c>
      <c r="E7" s="15" t="s">
        <v>444</v>
      </c>
      <c r="H7" s="8"/>
      <c r="I7" s="8"/>
      <c r="J7"/>
      <c r="K7"/>
      <c r="L7"/>
      <c r="M7"/>
      <c r="N7"/>
      <c r="O7"/>
      <c r="P7"/>
      <c r="Q7"/>
      <c r="R7"/>
    </row>
    <row r="8" spans="1:18" s="7" customFormat="1" ht="22.5" customHeight="1" x14ac:dyDescent="0.25">
      <c r="A8" s="12" t="s">
        <v>447</v>
      </c>
      <c r="B8" s="9" t="s">
        <v>448</v>
      </c>
      <c r="C8" s="13">
        <f>210.8+190.4+210.8+134.7+139.19+134.7+139.19+139.19+134.7+125.72+13.47-4.05+89.8+44.9-13.5+139.19</f>
        <v>1829.2000000000005</v>
      </c>
      <c r="D8" s="14" t="s">
        <v>443</v>
      </c>
      <c r="E8" s="15" t="s">
        <v>444</v>
      </c>
      <c r="H8" s="8"/>
      <c r="I8" s="8"/>
      <c r="J8"/>
      <c r="K8"/>
      <c r="L8"/>
      <c r="M8"/>
      <c r="N8"/>
      <c r="O8"/>
      <c r="P8"/>
      <c r="Q8"/>
      <c r="R8"/>
    </row>
    <row r="9" spans="1:18" s="7" customFormat="1" ht="22.5" customHeight="1" x14ac:dyDescent="0.25">
      <c r="A9" s="12" t="s">
        <v>449</v>
      </c>
      <c r="B9" s="9" t="s">
        <v>450</v>
      </c>
      <c r="C9" s="13">
        <f>268.15+242.2+268.15+200.4+207.08+200.4+207.08+207.08+200.4+207.08+200.4+207.08</f>
        <v>2615.5</v>
      </c>
      <c r="D9" s="14" t="s">
        <v>443</v>
      </c>
      <c r="E9" s="15" t="s">
        <v>444</v>
      </c>
      <c r="H9" s="8"/>
      <c r="I9" s="8"/>
      <c r="J9"/>
      <c r="K9"/>
      <c r="L9"/>
      <c r="M9"/>
      <c r="N9"/>
      <c r="O9"/>
      <c r="P9"/>
      <c r="Q9"/>
      <c r="R9"/>
    </row>
    <row r="10" spans="1:18" s="7" customFormat="1" ht="22.5" customHeight="1" x14ac:dyDescent="0.25">
      <c r="A10" s="18" t="s">
        <v>449</v>
      </c>
      <c r="B10" s="9" t="s">
        <v>451</v>
      </c>
      <c r="C10" s="13">
        <f>708.04+639.52+708.04+237.3+245.21+237.3+245.21+245.21+237.3+245.21+237.3+245.21</f>
        <v>4230.8500000000004</v>
      </c>
      <c r="D10" s="16" t="s">
        <v>446</v>
      </c>
      <c r="E10" s="15" t="s">
        <v>444</v>
      </c>
      <c r="H10" s="8"/>
      <c r="I10" s="8"/>
      <c r="J10"/>
      <c r="K10"/>
      <c r="L10"/>
      <c r="M10"/>
      <c r="N10"/>
      <c r="O10"/>
      <c r="P10"/>
      <c r="Q10"/>
      <c r="R10"/>
    </row>
    <row r="11" spans="1:18" s="7" customFormat="1" ht="22.5" customHeight="1" x14ac:dyDescent="0.25">
      <c r="A11" s="12" t="s">
        <v>449</v>
      </c>
      <c r="B11" s="9" t="s">
        <v>450</v>
      </c>
      <c r="C11" s="13">
        <f>582.56+1028.16+1370.88+1517.76+1422.3+1469.71+1422.3+1469.71+1469.71+1422.3+1469.71+1422.3+1469.71</f>
        <v>17537.109999999997</v>
      </c>
      <c r="D11" s="16" t="s">
        <v>446</v>
      </c>
      <c r="E11" s="15" t="s">
        <v>444</v>
      </c>
      <c r="H11" s="8"/>
      <c r="I11" s="8"/>
      <c r="J11"/>
      <c r="K11"/>
      <c r="L11"/>
      <c r="M11"/>
      <c r="N11"/>
      <c r="O11"/>
      <c r="P11"/>
      <c r="Q11"/>
      <c r="R11"/>
    </row>
    <row r="12" spans="1:18" s="7" customFormat="1" ht="22.5" customHeight="1" x14ac:dyDescent="0.25">
      <c r="A12" s="12" t="s">
        <v>449</v>
      </c>
      <c r="B12" s="9" t="s">
        <v>442</v>
      </c>
      <c r="C12" s="13">
        <f>456.03+411.89+456.03+197.19+203.76+197.19+203.76+203.76+197.19+203.76+197.19+203.76</f>
        <v>3131.5099999999993</v>
      </c>
      <c r="D12" s="14" t="s">
        <v>443</v>
      </c>
      <c r="E12" s="15" t="s">
        <v>444</v>
      </c>
      <c r="H12" s="8"/>
      <c r="I12" s="8"/>
      <c r="J12"/>
      <c r="K12"/>
      <c r="L12"/>
      <c r="M12"/>
      <c r="N12"/>
      <c r="O12"/>
      <c r="P12"/>
      <c r="Q12"/>
      <c r="R12"/>
    </row>
    <row r="13" spans="1:18" s="7" customFormat="1" ht="22.5" customHeight="1" x14ac:dyDescent="0.25">
      <c r="A13" s="12" t="s">
        <v>452</v>
      </c>
      <c r="B13" s="9" t="s">
        <v>445</v>
      </c>
      <c r="C13" s="13">
        <f>674.25+609+674.25+416.4+374.76+55.52-12.48+416.4+430.28+430.28+291.48+124.92-37.44+430.28+416.4+430.28</f>
        <v>5724.579999999999</v>
      </c>
      <c r="D13" s="14" t="s">
        <v>443</v>
      </c>
      <c r="E13" s="15" t="s">
        <v>444</v>
      </c>
      <c r="H13" s="8"/>
      <c r="I13" s="8"/>
      <c r="J13"/>
      <c r="K13"/>
      <c r="L13"/>
      <c r="M13"/>
      <c r="N13"/>
      <c r="O13"/>
      <c r="P13"/>
      <c r="Q13"/>
      <c r="R13"/>
    </row>
    <row r="14" spans="1:18" s="7" customFormat="1" ht="22.5" customHeight="1" x14ac:dyDescent="0.25">
      <c r="A14" s="12" t="s">
        <v>452</v>
      </c>
      <c r="B14" s="9" t="s">
        <v>450</v>
      </c>
      <c r="C14" s="13">
        <f>359.37-15.96+53.24+372.68+292.82</f>
        <v>1062.1500000000001</v>
      </c>
      <c r="D14" s="14" t="s">
        <v>443</v>
      </c>
      <c r="E14" s="15" t="s">
        <v>444</v>
      </c>
      <c r="H14" s="8"/>
      <c r="I14" s="8"/>
      <c r="J14"/>
      <c r="K14"/>
      <c r="L14"/>
      <c r="M14"/>
      <c r="N14"/>
      <c r="O14"/>
      <c r="P14"/>
      <c r="Q14"/>
      <c r="R14"/>
    </row>
    <row r="15" spans="1:18" s="7" customFormat="1" ht="22.5" customHeight="1" x14ac:dyDescent="0.25">
      <c r="A15" s="12" t="s">
        <v>453</v>
      </c>
      <c r="B15" s="9" t="s">
        <v>454</v>
      </c>
      <c r="C15" s="13">
        <f>432.3+446.71+432.3+446.71+446.71+432.3+446.71</f>
        <v>3083.7400000000002</v>
      </c>
      <c r="D15" s="14" t="s">
        <v>443</v>
      </c>
      <c r="E15" s="15" t="s">
        <v>444</v>
      </c>
      <c r="H15" s="8"/>
      <c r="I15" s="8"/>
      <c r="J15"/>
      <c r="K15"/>
      <c r="L15"/>
      <c r="M15"/>
      <c r="N15"/>
      <c r="O15"/>
      <c r="P15"/>
      <c r="Q15"/>
      <c r="R15"/>
    </row>
    <row r="16" spans="1:18" s="7" customFormat="1" ht="22.5" customHeight="1" x14ac:dyDescent="0.25">
      <c r="A16" s="12" t="s">
        <v>455</v>
      </c>
      <c r="B16" s="9" t="s">
        <v>456</v>
      </c>
      <c r="C16" s="13">
        <f>1503.5+1358+1503.5+1465.2+1514.04+1465.2+1514.04+1514.04-78.14+1465.2+1514.04+1465.2+1514.04</f>
        <v>17717.860000000004</v>
      </c>
      <c r="D16" s="14" t="s">
        <v>443</v>
      </c>
      <c r="E16" s="15" t="s">
        <v>444</v>
      </c>
      <c r="H16" s="8"/>
      <c r="I16" s="8"/>
      <c r="J16"/>
      <c r="K16"/>
      <c r="L16"/>
      <c r="M16"/>
      <c r="N16"/>
      <c r="O16"/>
      <c r="P16"/>
      <c r="Q16"/>
      <c r="R16"/>
    </row>
    <row r="17" spans="1:18" s="7" customFormat="1" ht="22.5" customHeight="1" x14ac:dyDescent="0.25">
      <c r="A17" s="12" t="s">
        <v>455</v>
      </c>
      <c r="B17" s="9" t="s">
        <v>457</v>
      </c>
      <c r="C17" s="13">
        <f>549.63+496.44+549.63+1083.97+550.87+550.87+533.1+550.87+533.1+550.87</f>
        <v>5949.35</v>
      </c>
      <c r="D17" s="14" t="s">
        <v>443</v>
      </c>
      <c r="E17" s="15" t="s">
        <v>444</v>
      </c>
      <c r="H17" s="8"/>
      <c r="I17" s="8"/>
      <c r="J17"/>
      <c r="K17"/>
      <c r="L17"/>
      <c r="M17"/>
      <c r="N17"/>
      <c r="O17"/>
      <c r="P17"/>
      <c r="Q17"/>
      <c r="R17"/>
    </row>
    <row r="18" spans="1:18" s="7" customFormat="1" ht="22.5" customHeight="1" x14ac:dyDescent="0.25">
      <c r="A18" s="12" t="s">
        <v>458</v>
      </c>
      <c r="B18" s="9" t="s">
        <v>456</v>
      </c>
      <c r="C18" s="13">
        <f>257.61+232.68+257.61+281.4+290.78+5573.21+281.4+290.78+290.78+281.4+290.78+281.4+290.78</f>
        <v>8900.6099999999988</v>
      </c>
      <c r="D18" s="14" t="s">
        <v>443</v>
      </c>
      <c r="E18" s="15" t="s">
        <v>444</v>
      </c>
      <c r="H18" s="8"/>
      <c r="I18" s="8"/>
      <c r="J18"/>
      <c r="K18"/>
      <c r="L18"/>
      <c r="M18"/>
      <c r="N18"/>
      <c r="O18"/>
      <c r="P18"/>
      <c r="Q18"/>
      <c r="R18"/>
    </row>
    <row r="19" spans="1:18" s="7" customFormat="1" ht="22.5" customHeight="1" x14ac:dyDescent="0.25">
      <c r="A19" s="12" t="s">
        <v>456</v>
      </c>
      <c r="B19" s="9" t="s">
        <v>459</v>
      </c>
      <c r="C19" s="13">
        <f>439.27+396.76+439.27+408.9+422.53+408.9+422.53+422.53+408.9+422.53+408.9+422.53</f>
        <v>5023.5499999999993</v>
      </c>
      <c r="D19" s="14" t="s">
        <v>443</v>
      </c>
      <c r="E19" s="15" t="s">
        <v>444</v>
      </c>
      <c r="H19" s="8"/>
      <c r="I19" s="8"/>
      <c r="J19"/>
      <c r="K19"/>
      <c r="L19"/>
      <c r="M19"/>
      <c r="N19"/>
      <c r="O19"/>
      <c r="P19"/>
      <c r="Q19"/>
      <c r="R19"/>
    </row>
    <row r="20" spans="1:18" s="7" customFormat="1" ht="22.5" customHeight="1" x14ac:dyDescent="0.25">
      <c r="A20" s="12" t="s">
        <v>459</v>
      </c>
      <c r="B20" s="9" t="s">
        <v>457</v>
      </c>
      <c r="C20" s="13">
        <f>745.47+855.91+1039.2+1073.84+1039.2+1073.84</f>
        <v>5827.46</v>
      </c>
      <c r="D20" s="14" t="s">
        <v>443</v>
      </c>
      <c r="E20" s="15" t="s">
        <v>444</v>
      </c>
      <c r="H20" s="8"/>
      <c r="I20" s="8"/>
      <c r="J20"/>
      <c r="K20"/>
      <c r="L20"/>
      <c r="M20"/>
      <c r="N20"/>
      <c r="O20"/>
      <c r="P20"/>
      <c r="Q20"/>
      <c r="R20"/>
    </row>
    <row r="21" spans="1:18" s="7" customFormat="1" ht="22.5" customHeight="1" x14ac:dyDescent="0.25">
      <c r="A21" s="12" t="s">
        <v>459</v>
      </c>
      <c r="B21" s="9" t="s">
        <v>442</v>
      </c>
      <c r="C21" s="13">
        <f>573.81+518.28+573.81+547.5+565.75+547.5+565.75+565.75+547.5+565.75+547.5+565.75</f>
        <v>6684.65</v>
      </c>
      <c r="D21" s="14" t="s">
        <v>443</v>
      </c>
      <c r="E21" s="15" t="s">
        <v>444</v>
      </c>
      <c r="H21" s="8"/>
      <c r="I21" s="8"/>
      <c r="J21"/>
      <c r="K21"/>
      <c r="L21"/>
      <c r="M21"/>
      <c r="N21"/>
      <c r="O21"/>
      <c r="P21"/>
      <c r="Q21"/>
      <c r="R21"/>
    </row>
    <row r="22" spans="1:18" s="7" customFormat="1" ht="22.5" customHeight="1" x14ac:dyDescent="0.25">
      <c r="A22" s="12" t="s">
        <v>459</v>
      </c>
      <c r="B22" s="9" t="s">
        <v>450</v>
      </c>
      <c r="C22" s="13">
        <f>1314.69+1187.47+1314.69+894.92+924.75+894.92+924.75+924.75+894.92+924.75+894.92+924.75</f>
        <v>12020.279999999999</v>
      </c>
      <c r="D22" s="16" t="s">
        <v>446</v>
      </c>
      <c r="E22" s="15" t="s">
        <v>444</v>
      </c>
      <c r="H22" s="8"/>
      <c r="I22" s="8"/>
      <c r="J22"/>
      <c r="K22"/>
      <c r="L22"/>
      <c r="M22"/>
      <c r="N22"/>
      <c r="O22"/>
      <c r="P22"/>
      <c r="Q22"/>
      <c r="R22"/>
    </row>
    <row r="23" spans="1:18" s="7" customFormat="1" ht="22.5" customHeight="1" x14ac:dyDescent="0.25">
      <c r="A23" s="12" t="s">
        <v>460</v>
      </c>
      <c r="B23" s="9" t="s">
        <v>441</v>
      </c>
      <c r="C23" s="13">
        <f>1124.2+1244.65+1205.7+1245.89+1205.7+1245.89+1245.89+1205.7+1245.89+1205.7+1205.7</f>
        <v>13380.910000000002</v>
      </c>
      <c r="D23" s="14" t="s">
        <v>443</v>
      </c>
      <c r="E23" s="15" t="s">
        <v>444</v>
      </c>
      <c r="H23" s="8"/>
      <c r="I23" s="8"/>
      <c r="J23"/>
      <c r="K23"/>
      <c r="L23"/>
      <c r="M23"/>
      <c r="N23"/>
      <c r="O23"/>
      <c r="P23"/>
      <c r="Q23"/>
      <c r="R23"/>
    </row>
    <row r="24" spans="1:18" s="7" customFormat="1" ht="22.5" customHeight="1" x14ac:dyDescent="0.25">
      <c r="A24" s="12" t="s">
        <v>460</v>
      </c>
      <c r="B24" s="9" t="s">
        <v>452</v>
      </c>
      <c r="C24" s="13">
        <f>454.46+410.48+454.46+310.8+321.16+321.16+321.16+310.8+321.16+310.8+321.16</f>
        <v>3857.6</v>
      </c>
      <c r="D24" s="14" t="s">
        <v>443</v>
      </c>
      <c r="E24" s="15" t="s">
        <v>444</v>
      </c>
      <c r="H24" s="8"/>
      <c r="I24" s="8"/>
      <c r="J24"/>
      <c r="K24"/>
      <c r="L24"/>
      <c r="M24"/>
      <c r="N24"/>
      <c r="O24"/>
      <c r="P24"/>
      <c r="Q24"/>
      <c r="R24"/>
    </row>
    <row r="25" spans="1:18" s="7" customFormat="1" ht="22.5" customHeight="1" x14ac:dyDescent="0.25">
      <c r="A25" s="12" t="s">
        <v>461</v>
      </c>
      <c r="B25" s="9" t="s">
        <v>442</v>
      </c>
      <c r="C25" s="13">
        <f>425.94+384.72+425.94</f>
        <v>1236.6000000000001</v>
      </c>
      <c r="D25" s="14" t="s">
        <v>443</v>
      </c>
      <c r="E25" s="15" t="s">
        <v>444</v>
      </c>
      <c r="H25" s="8"/>
      <c r="I25" s="8"/>
      <c r="J25"/>
      <c r="K25"/>
      <c r="L25"/>
      <c r="M25"/>
      <c r="N25"/>
      <c r="O25"/>
      <c r="P25"/>
      <c r="Q25"/>
      <c r="R25"/>
    </row>
    <row r="26" spans="1:18" s="7" customFormat="1" ht="22.5" customHeight="1" x14ac:dyDescent="0.25">
      <c r="A26" s="12" t="s">
        <v>462</v>
      </c>
      <c r="B26" s="9" t="s">
        <v>463</v>
      </c>
      <c r="C26" s="13">
        <f>3720+1860</f>
        <v>5580</v>
      </c>
      <c r="D26" s="14" t="s">
        <v>464</v>
      </c>
      <c r="E26" s="15" t="s">
        <v>465</v>
      </c>
      <c r="H26" s="8"/>
      <c r="I26" s="8"/>
      <c r="J26"/>
      <c r="K26"/>
      <c r="L26"/>
      <c r="M26"/>
      <c r="N26"/>
      <c r="O26"/>
      <c r="P26"/>
      <c r="Q26"/>
      <c r="R26"/>
    </row>
    <row r="27" spans="1:18" s="7" customFormat="1" ht="22.5" customHeight="1" x14ac:dyDescent="0.25">
      <c r="A27" s="12" t="s">
        <v>452</v>
      </c>
      <c r="B27" s="9" t="s">
        <v>466</v>
      </c>
      <c r="C27" s="13">
        <f>381.7+1183.27+3017.9+4086.11</f>
        <v>8668.98</v>
      </c>
      <c r="D27" s="14" t="s">
        <v>467</v>
      </c>
      <c r="E27" s="15" t="s">
        <v>468</v>
      </c>
      <c r="H27" s="8"/>
      <c r="I27" s="8"/>
      <c r="J27"/>
      <c r="K27"/>
      <c r="L27"/>
      <c r="M27"/>
      <c r="N27"/>
      <c r="O27"/>
      <c r="P27"/>
      <c r="Q27"/>
      <c r="R27"/>
    </row>
    <row r="28" spans="1:18" s="7" customFormat="1" ht="22.5" customHeight="1" x14ac:dyDescent="0.25">
      <c r="A28" s="12" t="s">
        <v>453</v>
      </c>
      <c r="B28" s="9" t="s">
        <v>441</v>
      </c>
      <c r="C28" s="19">
        <f>2902.84+3090.12</f>
        <v>5992.96</v>
      </c>
      <c r="D28" s="13" t="s">
        <v>469</v>
      </c>
      <c r="E28" s="15" t="s">
        <v>470</v>
      </c>
      <c r="H28" s="8"/>
      <c r="I28" s="8"/>
      <c r="J28"/>
      <c r="K28"/>
      <c r="L28"/>
      <c r="M28"/>
      <c r="N28"/>
      <c r="O28"/>
      <c r="P28"/>
      <c r="Q28"/>
      <c r="R28"/>
    </row>
    <row r="29" spans="1:18" s="7" customFormat="1" ht="22.5" customHeight="1" x14ac:dyDescent="0.25">
      <c r="A29" s="12" t="s">
        <v>458</v>
      </c>
      <c r="B29" s="9" t="s">
        <v>471</v>
      </c>
      <c r="C29" s="19">
        <f>5573.21+5033.87+5573.21+5393.43+5393.43+5573.21+5573.21+5393.43+5573.21+5393.43+5573.21</f>
        <v>60046.85</v>
      </c>
      <c r="D29" s="13" t="s">
        <v>472</v>
      </c>
      <c r="E29" s="15" t="s">
        <v>473</v>
      </c>
      <c r="H29" s="8"/>
      <c r="I29" s="8"/>
      <c r="J29"/>
      <c r="K29"/>
      <c r="L29"/>
      <c r="M29"/>
      <c r="N29"/>
      <c r="O29"/>
      <c r="P29"/>
      <c r="Q29"/>
      <c r="R29"/>
    </row>
    <row r="30" spans="1:18" s="7" customFormat="1" ht="22.5" customHeight="1" x14ac:dyDescent="0.25">
      <c r="A30" s="12" t="s">
        <v>450</v>
      </c>
      <c r="B30" s="9" t="s">
        <v>474</v>
      </c>
      <c r="C30" s="19">
        <v>5400</v>
      </c>
      <c r="D30" s="13" t="s">
        <v>475</v>
      </c>
      <c r="E30" s="15" t="s">
        <v>476</v>
      </c>
      <c r="H30" s="8"/>
      <c r="I30" s="8"/>
      <c r="J30"/>
      <c r="K30"/>
      <c r="L30"/>
      <c r="M30"/>
      <c r="N30"/>
      <c r="O30"/>
      <c r="P30"/>
      <c r="Q30"/>
      <c r="R30"/>
    </row>
    <row r="31" spans="1:18" s="7" customFormat="1" ht="33.75" x14ac:dyDescent="0.25">
      <c r="A31" s="12" t="s">
        <v>459</v>
      </c>
      <c r="B31" s="9" t="s">
        <v>477</v>
      </c>
      <c r="C31" s="19">
        <f>7440+6720+7440+7200+7440+7200+4560+32455.5</f>
        <v>80455.5</v>
      </c>
      <c r="D31" s="13" t="s">
        <v>478</v>
      </c>
      <c r="E31" s="15" t="s">
        <v>479</v>
      </c>
      <c r="H31" s="8"/>
      <c r="I31" s="8"/>
      <c r="J31"/>
      <c r="K31"/>
      <c r="L31"/>
      <c r="M31"/>
      <c r="N31"/>
      <c r="O31"/>
      <c r="P31"/>
      <c r="Q31"/>
      <c r="R31"/>
    </row>
    <row r="32" spans="1:18" s="7" customFormat="1" ht="22.5" x14ac:dyDescent="0.25">
      <c r="A32" s="12" t="s">
        <v>480</v>
      </c>
      <c r="B32" s="9" t="s">
        <v>442</v>
      </c>
      <c r="C32" s="19">
        <f>318.78+455.49+425.04+2125.62+2353.37+2277.45+2353.37+2277.45+2353.37+2353.37+2277.45+2353.37+2277.45+910.98+1442.39</f>
        <v>26554.949999999997</v>
      </c>
      <c r="D32" s="13" t="s">
        <v>469</v>
      </c>
      <c r="E32" s="15" t="s">
        <v>481</v>
      </c>
      <c r="H32" s="8"/>
      <c r="I32" s="8"/>
      <c r="J32"/>
      <c r="K32"/>
      <c r="L32"/>
      <c r="M32"/>
      <c r="N32"/>
      <c r="O32"/>
      <c r="P32"/>
      <c r="Q32"/>
      <c r="R32"/>
    </row>
    <row r="41" spans="1:9" x14ac:dyDescent="0.25">
      <c r="A41"/>
      <c r="B41"/>
      <c r="C41"/>
      <c r="D41"/>
      <c r="E41"/>
      <c r="G41"/>
      <c r="H41"/>
      <c r="I41"/>
    </row>
    <row r="42" spans="1:9" x14ac:dyDescent="0.25">
      <c r="A42"/>
      <c r="B42"/>
      <c r="C42"/>
      <c r="D42"/>
      <c r="E42"/>
      <c r="G42"/>
      <c r="H42"/>
      <c r="I42"/>
    </row>
    <row r="43" spans="1:9" x14ac:dyDescent="0.25">
      <c r="A43"/>
      <c r="B43"/>
      <c r="C43"/>
      <c r="D43"/>
      <c r="E43"/>
      <c r="G43"/>
      <c r="H43"/>
      <c r="I43"/>
    </row>
    <row r="44" spans="1:9" x14ac:dyDescent="0.25">
      <c r="A44"/>
      <c r="B44"/>
      <c r="C44"/>
      <c r="D44"/>
      <c r="E44"/>
      <c r="G44"/>
      <c r="H44"/>
      <c r="I44"/>
    </row>
    <row r="45" spans="1:9" x14ac:dyDescent="0.25">
      <c r="A45"/>
      <c r="B45"/>
      <c r="C45"/>
      <c r="D45"/>
      <c r="E45"/>
      <c r="G45"/>
      <c r="H45"/>
      <c r="I45"/>
    </row>
    <row r="46" spans="1:9" x14ac:dyDescent="0.25">
      <c r="A46"/>
      <c r="B46"/>
      <c r="C46"/>
      <c r="D46"/>
      <c r="E46"/>
      <c r="G46"/>
      <c r="H46"/>
      <c r="I46"/>
    </row>
    <row r="47" spans="1:9" x14ac:dyDescent="0.25">
      <c r="A47"/>
      <c r="B47"/>
      <c r="C47"/>
      <c r="D47"/>
      <c r="E47"/>
      <c r="G47"/>
      <c r="H47"/>
      <c r="I47"/>
    </row>
    <row r="48" spans="1:9" x14ac:dyDescent="0.25">
      <c r="A48"/>
      <c r="B48"/>
      <c r="C48"/>
      <c r="D48"/>
      <c r="E48"/>
      <c r="G48"/>
      <c r="H48"/>
      <c r="I48"/>
    </row>
    <row r="49" spans="1:9" x14ac:dyDescent="0.25">
      <c r="A49"/>
      <c r="B49"/>
      <c r="C49"/>
      <c r="D49"/>
      <c r="E49"/>
      <c r="G49"/>
      <c r="H49"/>
      <c r="I49"/>
    </row>
    <row r="50" spans="1:9" x14ac:dyDescent="0.25">
      <c r="A50"/>
      <c r="B50"/>
      <c r="C50"/>
      <c r="D50"/>
      <c r="E50"/>
      <c r="G50"/>
      <c r="H50"/>
      <c r="I50"/>
    </row>
    <row r="51" spans="1:9" x14ac:dyDescent="0.25">
      <c r="A51"/>
      <c r="B51"/>
      <c r="C51"/>
      <c r="D51"/>
      <c r="E51"/>
      <c r="G51"/>
      <c r="H51"/>
      <c r="I51"/>
    </row>
    <row r="52" spans="1:9" x14ac:dyDescent="0.25">
      <c r="A52"/>
      <c r="B52"/>
      <c r="C52"/>
      <c r="D52"/>
      <c r="E52"/>
      <c r="G52"/>
      <c r="H52"/>
      <c r="I52"/>
    </row>
    <row r="53" spans="1:9" x14ac:dyDescent="0.25">
      <c r="A53"/>
      <c r="B53"/>
      <c r="C53"/>
      <c r="D53"/>
      <c r="E53"/>
      <c r="G53"/>
      <c r="H53"/>
      <c r="I53"/>
    </row>
    <row r="54" spans="1:9" x14ac:dyDescent="0.25">
      <c r="A54"/>
      <c r="B54"/>
      <c r="C54"/>
      <c r="D54"/>
      <c r="E54"/>
      <c r="G54"/>
      <c r="H54"/>
      <c r="I54"/>
    </row>
    <row r="55" spans="1:9" x14ac:dyDescent="0.25">
      <c r="A55"/>
      <c r="B55"/>
      <c r="C55"/>
      <c r="D55"/>
      <c r="E55"/>
      <c r="G55"/>
      <c r="H55"/>
      <c r="I55"/>
    </row>
    <row r="56" spans="1:9" x14ac:dyDescent="0.25">
      <c r="A56"/>
      <c r="B56"/>
      <c r="C56"/>
      <c r="D56"/>
      <c r="E56"/>
      <c r="G56"/>
      <c r="H56"/>
      <c r="I56"/>
    </row>
    <row r="57" spans="1:9" x14ac:dyDescent="0.25">
      <c r="A57"/>
      <c r="B57"/>
      <c r="C57"/>
      <c r="D57"/>
      <c r="E57"/>
      <c r="G57"/>
      <c r="H57"/>
      <c r="I57"/>
    </row>
    <row r="58" spans="1:9" x14ac:dyDescent="0.25">
      <c r="A58"/>
      <c r="B58"/>
      <c r="C58"/>
      <c r="D58"/>
      <c r="E58"/>
      <c r="G58"/>
      <c r="H58"/>
      <c r="I58"/>
    </row>
    <row r="59" spans="1:9" x14ac:dyDescent="0.25">
      <c r="A59"/>
      <c r="B59"/>
      <c r="C59"/>
      <c r="D59"/>
      <c r="E59"/>
      <c r="G59"/>
      <c r="H59"/>
      <c r="I59"/>
    </row>
    <row r="60" spans="1:9" x14ac:dyDescent="0.25">
      <c r="A60"/>
      <c r="B60"/>
      <c r="C60"/>
      <c r="D60"/>
      <c r="E60"/>
      <c r="G60"/>
      <c r="H60"/>
      <c r="I60"/>
    </row>
    <row r="61" spans="1:9" x14ac:dyDescent="0.25">
      <c r="A61"/>
      <c r="B61"/>
      <c r="C61"/>
      <c r="D61"/>
      <c r="E61"/>
      <c r="G61"/>
      <c r="H61"/>
      <c r="I61"/>
    </row>
    <row r="62" spans="1:9" x14ac:dyDescent="0.25">
      <c r="A62"/>
      <c r="B62"/>
      <c r="C62"/>
      <c r="D62"/>
      <c r="E62"/>
      <c r="G62"/>
      <c r="H62"/>
      <c r="I62"/>
    </row>
    <row r="63" spans="1:9" x14ac:dyDescent="0.25">
      <c r="A63"/>
      <c r="B63"/>
      <c r="C63"/>
      <c r="D63"/>
      <c r="E63"/>
      <c r="G63"/>
      <c r="H63"/>
      <c r="I63"/>
    </row>
    <row r="64" spans="1:9" x14ac:dyDescent="0.25">
      <c r="A64"/>
      <c r="B64"/>
      <c r="C64"/>
      <c r="D64"/>
      <c r="E64"/>
      <c r="G64"/>
      <c r="H64"/>
      <c r="I64"/>
    </row>
    <row r="65" spans="1:9" x14ac:dyDescent="0.25">
      <c r="A65"/>
      <c r="B65"/>
      <c r="C65"/>
      <c r="D65"/>
      <c r="E65"/>
      <c r="G65"/>
      <c r="H65"/>
      <c r="I65"/>
    </row>
    <row r="66" spans="1:9" x14ac:dyDescent="0.25">
      <c r="A66"/>
      <c r="B66"/>
      <c r="C66"/>
      <c r="D66"/>
      <c r="E66"/>
      <c r="G66"/>
      <c r="H66"/>
      <c r="I66"/>
    </row>
    <row r="67" spans="1:9" x14ac:dyDescent="0.25">
      <c r="A67"/>
      <c r="B67"/>
      <c r="C67"/>
      <c r="D67"/>
      <c r="E67"/>
      <c r="G67"/>
      <c r="H67"/>
      <c r="I67"/>
    </row>
    <row r="68" spans="1:9" x14ac:dyDescent="0.25">
      <c r="A68"/>
      <c r="B68"/>
      <c r="C68"/>
      <c r="D68"/>
      <c r="E68"/>
      <c r="G68"/>
      <c r="H68"/>
      <c r="I68"/>
    </row>
    <row r="69" spans="1:9" x14ac:dyDescent="0.25">
      <c r="A69"/>
      <c r="B69"/>
      <c r="C69"/>
      <c r="D69"/>
      <c r="E69"/>
      <c r="G69"/>
      <c r="H69"/>
      <c r="I69"/>
    </row>
    <row r="70" spans="1:9" x14ac:dyDescent="0.25">
      <c r="A70"/>
      <c r="B70"/>
      <c r="C70"/>
      <c r="D70"/>
      <c r="E70"/>
      <c r="G70"/>
      <c r="H70"/>
      <c r="I70"/>
    </row>
    <row r="71" spans="1:9" x14ac:dyDescent="0.25">
      <c r="A71"/>
      <c r="B71"/>
      <c r="C71"/>
      <c r="D71"/>
      <c r="E71"/>
      <c r="G71"/>
      <c r="H71"/>
      <c r="I71"/>
    </row>
    <row r="72" spans="1:9" x14ac:dyDescent="0.25">
      <c r="A72"/>
      <c r="B72"/>
      <c r="C72"/>
      <c r="D72"/>
      <c r="E72"/>
      <c r="G72"/>
      <c r="H72"/>
      <c r="I72"/>
    </row>
    <row r="73" spans="1:9" x14ac:dyDescent="0.25">
      <c r="A73"/>
      <c r="B73"/>
      <c r="C73"/>
      <c r="D73"/>
      <c r="E73"/>
      <c r="G73"/>
      <c r="H73"/>
      <c r="I73"/>
    </row>
    <row r="74" spans="1:9" x14ac:dyDescent="0.25">
      <c r="A74"/>
      <c r="B74"/>
      <c r="C74"/>
      <c r="D74"/>
      <c r="E74"/>
      <c r="G74"/>
      <c r="H74"/>
      <c r="I74"/>
    </row>
    <row r="75" spans="1:9" x14ac:dyDescent="0.25">
      <c r="A75"/>
      <c r="B75"/>
      <c r="C75"/>
      <c r="D75"/>
      <c r="E75"/>
      <c r="G75"/>
      <c r="H75"/>
      <c r="I75"/>
    </row>
    <row r="76" spans="1:9" x14ac:dyDescent="0.25">
      <c r="A76"/>
      <c r="B76"/>
      <c r="C76"/>
      <c r="D76"/>
      <c r="E76"/>
      <c r="G76"/>
      <c r="H76"/>
      <c r="I76"/>
    </row>
    <row r="77" spans="1:9" x14ac:dyDescent="0.25">
      <c r="A77"/>
      <c r="B77"/>
      <c r="C77"/>
      <c r="D77"/>
      <c r="E77"/>
      <c r="G77"/>
      <c r="H77"/>
      <c r="I77"/>
    </row>
    <row r="78" spans="1:9" x14ac:dyDescent="0.25">
      <c r="A78"/>
      <c r="B78"/>
      <c r="C78"/>
      <c r="D78"/>
      <c r="E78"/>
      <c r="G78"/>
      <c r="H78"/>
      <c r="I78"/>
    </row>
    <row r="79" spans="1:9" x14ac:dyDescent="0.25">
      <c r="A79"/>
      <c r="B79"/>
      <c r="C79"/>
      <c r="D79"/>
      <c r="E79"/>
      <c r="G79"/>
      <c r="H79"/>
      <c r="I79"/>
    </row>
    <row r="80" spans="1:9" x14ac:dyDescent="0.25">
      <c r="A80"/>
      <c r="B80"/>
      <c r="C80"/>
      <c r="D80"/>
      <c r="E80"/>
      <c r="G80"/>
      <c r="H80"/>
      <c r="I80"/>
    </row>
    <row r="81" spans="1:9" x14ac:dyDescent="0.25">
      <c r="A81"/>
      <c r="B81"/>
      <c r="C81"/>
      <c r="D81"/>
      <c r="E81"/>
      <c r="G81"/>
      <c r="H81"/>
      <c r="I81"/>
    </row>
    <row r="82" spans="1:9" x14ac:dyDescent="0.25">
      <c r="A82"/>
      <c r="B82"/>
      <c r="C82"/>
      <c r="D82"/>
      <c r="E82"/>
      <c r="G82"/>
      <c r="H82"/>
      <c r="I82"/>
    </row>
    <row r="83" spans="1:9" x14ac:dyDescent="0.25">
      <c r="A83"/>
      <c r="B83"/>
      <c r="C83"/>
      <c r="D83"/>
      <c r="E83"/>
      <c r="G83"/>
      <c r="H83"/>
      <c r="I83"/>
    </row>
    <row r="84" spans="1:9" x14ac:dyDescent="0.25">
      <c r="A84"/>
      <c r="B84"/>
      <c r="C84"/>
      <c r="D84"/>
      <c r="E84"/>
      <c r="G84"/>
      <c r="H84"/>
      <c r="I84"/>
    </row>
    <row r="85" spans="1:9" x14ac:dyDescent="0.25">
      <c r="A85"/>
      <c r="B85"/>
      <c r="C85"/>
      <c r="D85"/>
      <c r="E85"/>
      <c r="G85"/>
      <c r="H85"/>
      <c r="I85"/>
    </row>
    <row r="86" spans="1:9" x14ac:dyDescent="0.25">
      <c r="A86"/>
      <c r="B86"/>
      <c r="C86"/>
      <c r="D86"/>
      <c r="E86"/>
      <c r="G86"/>
      <c r="H86"/>
      <c r="I86"/>
    </row>
    <row r="87" spans="1:9" x14ac:dyDescent="0.25">
      <c r="A87"/>
      <c r="B87"/>
      <c r="C87"/>
      <c r="D87"/>
      <c r="E87"/>
      <c r="G87"/>
      <c r="H87"/>
      <c r="I87"/>
    </row>
    <row r="88" spans="1:9" x14ac:dyDescent="0.25">
      <c r="A88"/>
      <c r="B88"/>
      <c r="C88"/>
      <c r="D88"/>
      <c r="E88"/>
      <c r="G88"/>
      <c r="H88"/>
      <c r="I88"/>
    </row>
    <row r="89" spans="1:9" x14ac:dyDescent="0.25">
      <c r="A89"/>
      <c r="B89"/>
      <c r="C89"/>
      <c r="D89"/>
      <c r="E89"/>
      <c r="G89"/>
      <c r="H89"/>
      <c r="I89"/>
    </row>
    <row r="90" spans="1:9" x14ac:dyDescent="0.25">
      <c r="A90"/>
      <c r="B90"/>
      <c r="C90"/>
      <c r="D90"/>
      <c r="E90"/>
      <c r="G90"/>
      <c r="H90"/>
      <c r="I90"/>
    </row>
    <row r="91" spans="1:9" x14ac:dyDescent="0.25">
      <c r="A91"/>
      <c r="B91"/>
      <c r="C91"/>
      <c r="D91"/>
      <c r="E91"/>
      <c r="G91"/>
      <c r="H91"/>
      <c r="I91"/>
    </row>
    <row r="92" spans="1:9" x14ac:dyDescent="0.25">
      <c r="A92"/>
      <c r="B92"/>
      <c r="C92"/>
      <c r="D92"/>
      <c r="E92"/>
      <c r="G92"/>
      <c r="H92"/>
      <c r="I92"/>
    </row>
    <row r="93" spans="1:9" x14ac:dyDescent="0.25">
      <c r="A93"/>
      <c r="B93"/>
      <c r="C93"/>
      <c r="D93"/>
      <c r="E93"/>
      <c r="G93"/>
      <c r="H93"/>
      <c r="I93"/>
    </row>
    <row r="94" spans="1:9" x14ac:dyDescent="0.25">
      <c r="A94"/>
      <c r="B94"/>
      <c r="C94"/>
      <c r="D94"/>
      <c r="E94"/>
      <c r="G94"/>
      <c r="H94"/>
      <c r="I94"/>
    </row>
    <row r="95" spans="1:9" x14ac:dyDescent="0.25">
      <c r="A95"/>
      <c r="B95"/>
      <c r="C95"/>
      <c r="D95"/>
      <c r="E95"/>
      <c r="G95"/>
      <c r="H95"/>
      <c r="I95"/>
    </row>
    <row r="96" spans="1:9" x14ac:dyDescent="0.25">
      <c r="A96"/>
      <c r="B96"/>
      <c r="C96"/>
      <c r="D96"/>
      <c r="E96"/>
      <c r="G96"/>
      <c r="H96"/>
      <c r="I96"/>
    </row>
    <row r="97" spans="1:9" x14ac:dyDescent="0.25">
      <c r="A97"/>
      <c r="B97"/>
      <c r="C97"/>
      <c r="D97"/>
      <c r="E97"/>
      <c r="G97"/>
      <c r="H97"/>
      <c r="I97"/>
    </row>
    <row r="98" spans="1:9" x14ac:dyDescent="0.25">
      <c r="A98"/>
      <c r="B98"/>
      <c r="C98"/>
      <c r="D98"/>
      <c r="E98"/>
      <c r="G98"/>
      <c r="H98"/>
      <c r="I98"/>
    </row>
    <row r="99" spans="1:9" x14ac:dyDescent="0.25">
      <c r="A99"/>
      <c r="B99"/>
      <c r="C99"/>
      <c r="D99"/>
      <c r="E99"/>
      <c r="G99"/>
      <c r="H99"/>
      <c r="I99"/>
    </row>
    <row r="100" spans="1:9" x14ac:dyDescent="0.25">
      <c r="A100"/>
      <c r="B100"/>
      <c r="C100"/>
      <c r="D100"/>
      <c r="E100"/>
      <c r="G100"/>
      <c r="H100"/>
      <c r="I100"/>
    </row>
    <row r="101" spans="1:9" x14ac:dyDescent="0.25">
      <c r="A101"/>
      <c r="B101"/>
      <c r="C101"/>
      <c r="D101"/>
      <c r="E101"/>
      <c r="G101"/>
      <c r="H101"/>
      <c r="I101"/>
    </row>
    <row r="102" spans="1:9" x14ac:dyDescent="0.25">
      <c r="A102"/>
      <c r="B102"/>
      <c r="C102"/>
      <c r="D102"/>
      <c r="E102"/>
      <c r="G102"/>
      <c r="H102"/>
      <c r="I102"/>
    </row>
    <row r="103" spans="1:9" x14ac:dyDescent="0.25">
      <c r="A103"/>
      <c r="B103"/>
      <c r="C103"/>
      <c r="D103"/>
      <c r="E103"/>
      <c r="G103"/>
      <c r="H103"/>
      <c r="I103"/>
    </row>
    <row r="104" spans="1:9" x14ac:dyDescent="0.25">
      <c r="A104"/>
      <c r="B104"/>
      <c r="C104"/>
      <c r="D104"/>
      <c r="E104"/>
      <c r="G104"/>
      <c r="H104"/>
      <c r="I104"/>
    </row>
    <row r="105" spans="1:9" x14ac:dyDescent="0.25">
      <c r="A105"/>
      <c r="B105"/>
      <c r="C105"/>
      <c r="D105"/>
      <c r="E105"/>
      <c r="G105"/>
      <c r="H105"/>
      <c r="I105"/>
    </row>
    <row r="106" spans="1:9" x14ac:dyDescent="0.25">
      <c r="A106"/>
      <c r="B106"/>
      <c r="C106"/>
      <c r="D106"/>
      <c r="E106"/>
      <c r="G106"/>
      <c r="H106"/>
      <c r="I106"/>
    </row>
    <row r="107" spans="1:9" x14ac:dyDescent="0.25">
      <c r="A107"/>
      <c r="B107"/>
      <c r="C107"/>
      <c r="D107"/>
      <c r="E107"/>
      <c r="G107"/>
      <c r="H107"/>
      <c r="I107"/>
    </row>
    <row r="108" spans="1:9" x14ac:dyDescent="0.25">
      <c r="A108"/>
      <c r="B108"/>
      <c r="C108"/>
      <c r="D108"/>
      <c r="E108"/>
      <c r="G108"/>
      <c r="H108"/>
      <c r="I108"/>
    </row>
    <row r="109" spans="1:9" x14ac:dyDescent="0.25">
      <c r="A109"/>
      <c r="B109"/>
      <c r="C109"/>
      <c r="D109"/>
      <c r="E109"/>
      <c r="G109"/>
      <c r="H109"/>
      <c r="I109"/>
    </row>
    <row r="110" spans="1:9" x14ac:dyDescent="0.25">
      <c r="A110"/>
      <c r="B110"/>
      <c r="C110"/>
      <c r="D110"/>
      <c r="E110"/>
      <c r="G110"/>
      <c r="H110"/>
      <c r="I110"/>
    </row>
    <row r="111" spans="1:9" x14ac:dyDescent="0.25">
      <c r="A111"/>
      <c r="B111"/>
      <c r="C111"/>
      <c r="D111"/>
      <c r="E111"/>
      <c r="G111"/>
      <c r="H111"/>
      <c r="I111"/>
    </row>
    <row r="112" spans="1:9" x14ac:dyDescent="0.25">
      <c r="A112"/>
      <c r="B112"/>
      <c r="C112"/>
      <c r="D112"/>
      <c r="E112"/>
      <c r="G112"/>
      <c r="H112"/>
      <c r="I112"/>
    </row>
    <row r="113" spans="1:9" x14ac:dyDescent="0.25">
      <c r="A113"/>
      <c r="B113"/>
      <c r="C113"/>
      <c r="D113"/>
      <c r="E113"/>
      <c r="G113"/>
      <c r="H113"/>
      <c r="I113"/>
    </row>
    <row r="114" spans="1:9" x14ac:dyDescent="0.25">
      <c r="A114"/>
      <c r="B114"/>
      <c r="C114"/>
      <c r="D114"/>
      <c r="E114"/>
      <c r="G114"/>
      <c r="H114"/>
      <c r="I114"/>
    </row>
    <row r="115" spans="1:9" x14ac:dyDescent="0.25">
      <c r="A115"/>
      <c r="B115"/>
      <c r="C115"/>
      <c r="D115"/>
      <c r="E115"/>
      <c r="G115"/>
      <c r="H115"/>
      <c r="I115"/>
    </row>
    <row r="116" spans="1:9" x14ac:dyDescent="0.25">
      <c r="A116"/>
      <c r="B116"/>
      <c r="C116"/>
      <c r="D116"/>
      <c r="E116"/>
      <c r="G116"/>
      <c r="H116"/>
      <c r="I116"/>
    </row>
    <row r="117" spans="1:9" x14ac:dyDescent="0.25">
      <c r="A117"/>
      <c r="B117"/>
      <c r="C117"/>
      <c r="D117"/>
      <c r="E117"/>
      <c r="G117"/>
      <c r="H117"/>
      <c r="I117"/>
    </row>
    <row r="118" spans="1:9" x14ac:dyDescent="0.25">
      <c r="A118"/>
      <c r="B118"/>
      <c r="C118"/>
      <c r="D118"/>
      <c r="E118"/>
      <c r="G118"/>
      <c r="H118"/>
      <c r="I118"/>
    </row>
    <row r="119" spans="1:9" x14ac:dyDescent="0.25">
      <c r="A119"/>
      <c r="B119"/>
      <c r="C119"/>
      <c r="D119"/>
      <c r="E119"/>
      <c r="G119"/>
      <c r="H119"/>
      <c r="I119"/>
    </row>
    <row r="120" spans="1:9" x14ac:dyDescent="0.25">
      <c r="A120"/>
      <c r="B120"/>
      <c r="C120"/>
      <c r="D120"/>
      <c r="E120"/>
      <c r="G120"/>
      <c r="H120"/>
      <c r="I120"/>
    </row>
    <row r="121" spans="1:9" x14ac:dyDescent="0.25">
      <c r="A121"/>
      <c r="B121"/>
      <c r="C121"/>
      <c r="D121"/>
      <c r="E121"/>
      <c r="G121"/>
      <c r="H121"/>
      <c r="I121"/>
    </row>
    <row r="122" spans="1:9" x14ac:dyDescent="0.25">
      <c r="A122"/>
      <c r="B122"/>
      <c r="C122"/>
      <c r="D122"/>
      <c r="E122"/>
      <c r="G122"/>
      <c r="H122"/>
      <c r="I122"/>
    </row>
    <row r="123" spans="1:9" x14ac:dyDescent="0.25">
      <c r="A123"/>
      <c r="B123"/>
      <c r="C123"/>
      <c r="D123"/>
      <c r="E123"/>
      <c r="G123"/>
      <c r="H123"/>
      <c r="I123"/>
    </row>
    <row r="124" spans="1:9" x14ac:dyDescent="0.25">
      <c r="A124"/>
      <c r="B124"/>
      <c r="C124"/>
      <c r="D124"/>
      <c r="E124"/>
      <c r="G124"/>
      <c r="H124"/>
      <c r="I124"/>
    </row>
    <row r="125" spans="1:9" x14ac:dyDescent="0.25">
      <c r="A125"/>
      <c r="B125"/>
      <c r="C125"/>
      <c r="D125"/>
      <c r="E125"/>
      <c r="G125"/>
      <c r="H125"/>
      <c r="I125"/>
    </row>
    <row r="126" spans="1:9" x14ac:dyDescent="0.25">
      <c r="A126"/>
      <c r="B126"/>
      <c r="C126"/>
      <c r="D126"/>
      <c r="E126"/>
      <c r="G126"/>
      <c r="H126"/>
      <c r="I126"/>
    </row>
    <row r="127" spans="1:9" x14ac:dyDescent="0.25">
      <c r="A127"/>
      <c r="B127"/>
      <c r="C127"/>
      <c r="D127"/>
      <c r="E127"/>
      <c r="G127"/>
      <c r="H127"/>
      <c r="I127"/>
    </row>
    <row r="128" spans="1:9" x14ac:dyDescent="0.25">
      <c r="A128"/>
      <c r="B128"/>
      <c r="C128"/>
      <c r="D128"/>
      <c r="E128"/>
      <c r="G128"/>
      <c r="H128"/>
      <c r="I128"/>
    </row>
    <row r="129" spans="1:9" x14ac:dyDescent="0.25">
      <c r="A129"/>
      <c r="B129"/>
      <c r="C129"/>
      <c r="D129"/>
      <c r="E129"/>
      <c r="G129"/>
      <c r="H129"/>
      <c r="I129"/>
    </row>
    <row r="130" spans="1:9" x14ac:dyDescent="0.25">
      <c r="A130"/>
      <c r="B130"/>
      <c r="C130"/>
      <c r="D130"/>
      <c r="E130"/>
      <c r="G130"/>
      <c r="H130"/>
      <c r="I130"/>
    </row>
    <row r="131" spans="1:9" x14ac:dyDescent="0.25">
      <c r="A131"/>
      <c r="B131"/>
      <c r="C131"/>
      <c r="D131"/>
      <c r="E131"/>
      <c r="G131"/>
      <c r="H131"/>
      <c r="I131"/>
    </row>
    <row r="132" spans="1:9" x14ac:dyDescent="0.25">
      <c r="A132"/>
      <c r="B132"/>
      <c r="C132"/>
      <c r="D132"/>
      <c r="E132"/>
      <c r="G132"/>
      <c r="H132"/>
      <c r="I132"/>
    </row>
    <row r="133" spans="1:9" x14ac:dyDescent="0.25">
      <c r="A133"/>
      <c r="B133"/>
      <c r="C133"/>
      <c r="D133"/>
      <c r="E133"/>
      <c r="G133"/>
      <c r="H133"/>
      <c r="I133"/>
    </row>
    <row r="134" spans="1:9" x14ac:dyDescent="0.25">
      <c r="A134"/>
      <c r="B134"/>
      <c r="C134"/>
      <c r="D134"/>
      <c r="E134"/>
      <c r="G134"/>
      <c r="H134"/>
      <c r="I134"/>
    </row>
    <row r="135" spans="1:9" x14ac:dyDescent="0.25">
      <c r="A135"/>
      <c r="B135"/>
      <c r="C135"/>
      <c r="D135"/>
      <c r="E135"/>
      <c r="G135"/>
      <c r="H135"/>
      <c r="I135"/>
    </row>
    <row r="136" spans="1:9" x14ac:dyDescent="0.25">
      <c r="A136"/>
      <c r="B136"/>
      <c r="C136"/>
      <c r="D136"/>
      <c r="E136"/>
      <c r="G136"/>
      <c r="H136"/>
      <c r="I136"/>
    </row>
    <row r="137" spans="1:9" x14ac:dyDescent="0.25">
      <c r="A137"/>
      <c r="B137"/>
      <c r="C137"/>
      <c r="D137"/>
      <c r="E137"/>
      <c r="G137"/>
      <c r="H137"/>
      <c r="I137"/>
    </row>
    <row r="138" spans="1:9" x14ac:dyDescent="0.25">
      <c r="A138"/>
      <c r="B138"/>
      <c r="C138"/>
      <c r="D138"/>
      <c r="E138"/>
      <c r="G138"/>
      <c r="H138"/>
      <c r="I138"/>
    </row>
    <row r="139" spans="1:9" x14ac:dyDescent="0.25">
      <c r="A139"/>
      <c r="B139"/>
      <c r="C139"/>
      <c r="D139"/>
      <c r="E139"/>
      <c r="G139"/>
      <c r="H139"/>
      <c r="I139"/>
    </row>
    <row r="140" spans="1:9" x14ac:dyDescent="0.25">
      <c r="A140"/>
      <c r="B140"/>
      <c r="C140"/>
      <c r="D140"/>
      <c r="E140"/>
      <c r="G140"/>
      <c r="H140"/>
      <c r="I140"/>
    </row>
    <row r="141" spans="1:9" x14ac:dyDescent="0.25">
      <c r="A141"/>
      <c r="B141"/>
      <c r="C141"/>
      <c r="D141"/>
      <c r="E141"/>
      <c r="G141"/>
      <c r="H141"/>
      <c r="I141"/>
    </row>
    <row r="142" spans="1:9" x14ac:dyDescent="0.25">
      <c r="A142"/>
      <c r="B142"/>
      <c r="C142"/>
      <c r="D142"/>
      <c r="E142"/>
      <c r="G142"/>
      <c r="H142"/>
      <c r="I142"/>
    </row>
    <row r="143" spans="1:9" x14ac:dyDescent="0.25">
      <c r="A143"/>
      <c r="B143"/>
      <c r="C143"/>
      <c r="D143"/>
      <c r="E143"/>
      <c r="G143"/>
      <c r="H143"/>
      <c r="I143"/>
    </row>
    <row r="144" spans="1:9" x14ac:dyDescent="0.25">
      <c r="A144"/>
      <c r="B144"/>
      <c r="C144"/>
      <c r="D144"/>
      <c r="E144"/>
      <c r="G144"/>
      <c r="H144"/>
      <c r="I144"/>
    </row>
    <row r="145" spans="1:9" x14ac:dyDescent="0.25">
      <c r="A145"/>
      <c r="B145"/>
      <c r="C145"/>
      <c r="D145"/>
      <c r="E145"/>
      <c r="G145"/>
      <c r="H145"/>
      <c r="I145"/>
    </row>
    <row r="146" spans="1:9" x14ac:dyDescent="0.25">
      <c r="A146"/>
      <c r="B146"/>
      <c r="C146"/>
      <c r="D146"/>
      <c r="E146"/>
      <c r="G146"/>
      <c r="H146"/>
      <c r="I146"/>
    </row>
    <row r="147" spans="1:9" x14ac:dyDescent="0.25">
      <c r="A147"/>
      <c r="B147"/>
      <c r="C147"/>
      <c r="D147"/>
      <c r="E147"/>
      <c r="G147"/>
      <c r="H147"/>
      <c r="I147"/>
    </row>
    <row r="148" spans="1:9" x14ac:dyDescent="0.25">
      <c r="A148"/>
      <c r="B148"/>
      <c r="C148"/>
      <c r="D148"/>
      <c r="E148"/>
      <c r="G148"/>
      <c r="H148"/>
      <c r="I148"/>
    </row>
    <row r="149" spans="1:9" x14ac:dyDescent="0.25">
      <c r="A149"/>
      <c r="B149"/>
      <c r="C149"/>
      <c r="D149"/>
      <c r="E149"/>
      <c r="G149"/>
      <c r="H149"/>
      <c r="I149"/>
    </row>
    <row r="150" spans="1:9" x14ac:dyDescent="0.25">
      <c r="A150"/>
      <c r="B150"/>
      <c r="C150"/>
      <c r="D150"/>
      <c r="E150"/>
      <c r="G150"/>
      <c r="H150"/>
      <c r="I150"/>
    </row>
    <row r="151" spans="1:9" x14ac:dyDescent="0.25">
      <c r="A151"/>
      <c r="B151"/>
      <c r="C151"/>
      <c r="D151"/>
      <c r="E151"/>
      <c r="G151"/>
      <c r="H151"/>
      <c r="I151"/>
    </row>
    <row r="152" spans="1:9" x14ac:dyDescent="0.25">
      <c r="A152"/>
      <c r="B152"/>
      <c r="C152"/>
      <c r="D152"/>
      <c r="E152"/>
      <c r="G152"/>
      <c r="H152"/>
      <c r="I152"/>
    </row>
    <row r="153" spans="1:9" x14ac:dyDescent="0.25">
      <c r="A153"/>
      <c r="B153"/>
      <c r="C153"/>
      <c r="D153"/>
      <c r="E153"/>
      <c r="G153"/>
      <c r="H153"/>
      <c r="I153"/>
    </row>
    <row r="154" spans="1:9" x14ac:dyDescent="0.25">
      <c r="A154"/>
      <c r="B154"/>
      <c r="C154"/>
      <c r="D154"/>
      <c r="E154"/>
      <c r="G154"/>
      <c r="H154"/>
      <c r="I154"/>
    </row>
    <row r="155" spans="1:9" x14ac:dyDescent="0.25">
      <c r="A155"/>
      <c r="B155"/>
      <c r="C155"/>
      <c r="D155"/>
      <c r="E155"/>
      <c r="G155"/>
      <c r="H155"/>
      <c r="I155"/>
    </row>
    <row r="156" spans="1:9" x14ac:dyDescent="0.25">
      <c r="A156"/>
      <c r="B156"/>
      <c r="C156"/>
      <c r="D156"/>
      <c r="E156"/>
      <c r="G156"/>
      <c r="H156"/>
      <c r="I156"/>
    </row>
    <row r="157" spans="1:9" x14ac:dyDescent="0.25">
      <c r="A157"/>
      <c r="B157"/>
      <c r="C157"/>
      <c r="D157"/>
      <c r="E157"/>
      <c r="G157"/>
      <c r="H157"/>
      <c r="I157"/>
    </row>
    <row r="158" spans="1:9" x14ac:dyDescent="0.25">
      <c r="A158"/>
      <c r="B158"/>
      <c r="C158"/>
      <c r="D158"/>
      <c r="E158"/>
      <c r="G158"/>
      <c r="H158"/>
      <c r="I158"/>
    </row>
    <row r="159" spans="1:9" x14ac:dyDescent="0.25">
      <c r="A159"/>
      <c r="B159"/>
      <c r="C159"/>
      <c r="D159"/>
      <c r="E159"/>
      <c r="G159"/>
      <c r="H159"/>
      <c r="I159"/>
    </row>
    <row r="160" spans="1:9" x14ac:dyDescent="0.25">
      <c r="A160"/>
      <c r="B160"/>
      <c r="C160"/>
      <c r="D160"/>
      <c r="E160"/>
      <c r="G160"/>
      <c r="H160"/>
      <c r="I160"/>
    </row>
    <row r="161" spans="1:9" x14ac:dyDescent="0.25">
      <c r="A161"/>
      <c r="B161"/>
      <c r="C161"/>
      <c r="D161"/>
      <c r="E161"/>
      <c r="G161"/>
      <c r="H161"/>
      <c r="I161"/>
    </row>
    <row r="162" spans="1:9" x14ac:dyDescent="0.25">
      <c r="A162"/>
      <c r="B162"/>
      <c r="C162"/>
      <c r="D162"/>
      <c r="E162"/>
      <c r="G162"/>
      <c r="H162"/>
      <c r="I162"/>
    </row>
    <row r="163" spans="1:9" x14ac:dyDescent="0.25">
      <c r="A163"/>
      <c r="B163"/>
      <c r="C163"/>
      <c r="D163"/>
      <c r="E163"/>
      <c r="G163"/>
      <c r="H163"/>
      <c r="I163"/>
    </row>
    <row r="164" spans="1:9" x14ac:dyDescent="0.25">
      <c r="A164"/>
      <c r="B164"/>
      <c r="C164"/>
      <c r="D164"/>
      <c r="E164"/>
      <c r="G164"/>
      <c r="H164"/>
      <c r="I164"/>
    </row>
    <row r="165" spans="1:9" x14ac:dyDescent="0.25">
      <c r="A165"/>
      <c r="B165"/>
      <c r="C165"/>
      <c r="D165"/>
      <c r="E165"/>
      <c r="G165"/>
      <c r="H165"/>
      <c r="I165"/>
    </row>
    <row r="166" spans="1:9" x14ac:dyDescent="0.25">
      <c r="A166"/>
      <c r="B166"/>
      <c r="C166"/>
      <c r="D166"/>
      <c r="E166"/>
      <c r="G166"/>
      <c r="H166"/>
      <c r="I166"/>
    </row>
    <row r="167" spans="1:9" x14ac:dyDescent="0.25">
      <c r="A167"/>
      <c r="B167"/>
      <c r="C167"/>
      <c r="D167"/>
      <c r="E167"/>
      <c r="G167"/>
      <c r="H167"/>
      <c r="I167"/>
    </row>
    <row r="168" spans="1:9" x14ac:dyDescent="0.25">
      <c r="A168"/>
      <c r="B168"/>
      <c r="C168"/>
      <c r="D168"/>
      <c r="E168"/>
      <c r="G168"/>
      <c r="H168"/>
      <c r="I168"/>
    </row>
    <row r="169" spans="1:9" x14ac:dyDescent="0.25">
      <c r="A169"/>
      <c r="B169"/>
      <c r="C169"/>
      <c r="D169"/>
      <c r="E169"/>
      <c r="G169"/>
      <c r="H169"/>
      <c r="I169"/>
    </row>
    <row r="170" spans="1:9" x14ac:dyDescent="0.25">
      <c r="A170"/>
      <c r="B170"/>
      <c r="C170"/>
      <c r="D170"/>
      <c r="E170"/>
      <c r="G170"/>
      <c r="H170"/>
      <c r="I170"/>
    </row>
    <row r="171" spans="1:9" x14ac:dyDescent="0.25">
      <c r="A171"/>
      <c r="B171"/>
      <c r="C171"/>
      <c r="D171"/>
      <c r="E171"/>
      <c r="G171"/>
      <c r="H171"/>
      <c r="I171"/>
    </row>
    <row r="172" spans="1:9" x14ac:dyDescent="0.25">
      <c r="A172"/>
      <c r="B172"/>
      <c r="C172"/>
      <c r="D172"/>
      <c r="E172"/>
      <c r="G172"/>
      <c r="H172"/>
      <c r="I172"/>
    </row>
    <row r="173" spans="1:9" x14ac:dyDescent="0.25">
      <c r="A173"/>
      <c r="B173"/>
      <c r="C173"/>
      <c r="D173"/>
      <c r="E173"/>
      <c r="G173"/>
      <c r="H173"/>
      <c r="I173"/>
    </row>
    <row r="174" spans="1:9" x14ac:dyDescent="0.25">
      <c r="A174"/>
      <c r="B174"/>
      <c r="C174"/>
      <c r="D174"/>
      <c r="E174"/>
      <c r="G174"/>
      <c r="H174"/>
      <c r="I174"/>
    </row>
    <row r="175" spans="1:9" x14ac:dyDescent="0.25">
      <c r="A175"/>
      <c r="B175"/>
      <c r="C175"/>
      <c r="D175"/>
      <c r="E175"/>
      <c r="G175"/>
      <c r="H175"/>
      <c r="I175"/>
    </row>
    <row r="176" spans="1:9" x14ac:dyDescent="0.25">
      <c r="A176"/>
      <c r="B176"/>
      <c r="C176"/>
      <c r="D176"/>
      <c r="E176"/>
      <c r="G176"/>
      <c r="H176"/>
      <c r="I176"/>
    </row>
    <row r="177" spans="1:9" x14ac:dyDescent="0.25">
      <c r="A177"/>
      <c r="B177"/>
      <c r="C177"/>
      <c r="D177"/>
      <c r="E177"/>
      <c r="G177"/>
      <c r="H177"/>
      <c r="I177"/>
    </row>
    <row r="178" spans="1:9" x14ac:dyDescent="0.25">
      <c r="A178"/>
      <c r="B178"/>
      <c r="C178"/>
      <c r="D178"/>
      <c r="E178"/>
      <c r="G178"/>
      <c r="H178"/>
      <c r="I178"/>
    </row>
    <row r="179" spans="1:9" x14ac:dyDescent="0.25">
      <c r="A179"/>
      <c r="B179"/>
      <c r="C179"/>
      <c r="D179"/>
      <c r="E179"/>
      <c r="G179"/>
      <c r="H179"/>
      <c r="I179"/>
    </row>
    <row r="180" spans="1:9" x14ac:dyDescent="0.25">
      <c r="A180"/>
      <c r="B180"/>
      <c r="C180"/>
      <c r="D180"/>
      <c r="E180"/>
      <c r="G180"/>
      <c r="H180"/>
      <c r="I180"/>
    </row>
    <row r="181" spans="1:9" x14ac:dyDescent="0.25">
      <c r="A181"/>
      <c r="B181"/>
      <c r="C181"/>
      <c r="D181"/>
      <c r="E181"/>
      <c r="G181"/>
      <c r="H181"/>
      <c r="I181"/>
    </row>
    <row r="182" spans="1:9" x14ac:dyDescent="0.25">
      <c r="A182"/>
      <c r="B182"/>
      <c r="C182"/>
      <c r="D182"/>
      <c r="E182"/>
      <c r="G182"/>
      <c r="H182"/>
      <c r="I182"/>
    </row>
    <row r="183" spans="1:9" x14ac:dyDescent="0.25">
      <c r="A183"/>
      <c r="B183"/>
      <c r="C183"/>
      <c r="D183"/>
      <c r="E183"/>
      <c r="G183"/>
      <c r="H183"/>
      <c r="I183"/>
    </row>
    <row r="184" spans="1:9" x14ac:dyDescent="0.25">
      <c r="A184"/>
      <c r="B184"/>
      <c r="C184"/>
      <c r="D184"/>
      <c r="E184"/>
      <c r="G184"/>
      <c r="H184"/>
      <c r="I184"/>
    </row>
    <row r="185" spans="1:9" x14ac:dyDescent="0.25">
      <c r="A185"/>
      <c r="B185"/>
      <c r="C185"/>
      <c r="D185"/>
      <c r="E185"/>
      <c r="G185"/>
      <c r="H185"/>
      <c r="I185"/>
    </row>
    <row r="186" spans="1:9" x14ac:dyDescent="0.25">
      <c r="A186"/>
      <c r="B186"/>
      <c r="C186"/>
      <c r="D186"/>
      <c r="E186"/>
      <c r="G186"/>
      <c r="H186"/>
      <c r="I186"/>
    </row>
    <row r="187" spans="1:9" x14ac:dyDescent="0.25">
      <c r="A187"/>
      <c r="B187"/>
      <c r="C187"/>
      <c r="D187"/>
      <c r="E187"/>
      <c r="G187"/>
      <c r="H187"/>
      <c r="I187"/>
    </row>
    <row r="188" spans="1:9" x14ac:dyDescent="0.25">
      <c r="A188"/>
      <c r="B188"/>
      <c r="C188"/>
      <c r="D188"/>
      <c r="E188"/>
      <c r="G188"/>
      <c r="H188"/>
      <c r="I188"/>
    </row>
    <row r="189" spans="1:9" x14ac:dyDescent="0.25">
      <c r="A189"/>
      <c r="B189"/>
      <c r="C189"/>
      <c r="D189"/>
      <c r="E189"/>
      <c r="G189"/>
      <c r="H189"/>
      <c r="I189"/>
    </row>
    <row r="190" spans="1:9" x14ac:dyDescent="0.25">
      <c r="A190"/>
      <c r="B190"/>
      <c r="C190"/>
      <c r="D190"/>
      <c r="E190"/>
      <c r="G190"/>
      <c r="H190"/>
      <c r="I190"/>
    </row>
    <row r="191" spans="1:9" x14ac:dyDescent="0.25">
      <c r="A191"/>
      <c r="B191"/>
      <c r="C191"/>
      <c r="D191"/>
      <c r="E191"/>
      <c r="G191"/>
      <c r="H191"/>
      <c r="I191"/>
    </row>
    <row r="192" spans="1:9" x14ac:dyDescent="0.25">
      <c r="A192"/>
      <c r="B192"/>
      <c r="C192"/>
      <c r="D192"/>
      <c r="E192"/>
      <c r="G192"/>
      <c r="H192"/>
      <c r="I192"/>
    </row>
    <row r="193" spans="1:9" x14ac:dyDescent="0.25">
      <c r="A193"/>
      <c r="B193"/>
      <c r="C193"/>
      <c r="D193"/>
      <c r="E193"/>
      <c r="G193"/>
      <c r="H193"/>
      <c r="I193"/>
    </row>
    <row r="194" spans="1:9" x14ac:dyDescent="0.25">
      <c r="A194"/>
      <c r="B194"/>
      <c r="C194"/>
      <c r="D194"/>
      <c r="E194"/>
      <c r="G194"/>
      <c r="H194"/>
      <c r="I194"/>
    </row>
    <row r="195" spans="1:9" x14ac:dyDescent="0.25">
      <c r="A195"/>
      <c r="B195"/>
      <c r="C195"/>
      <c r="D195"/>
      <c r="E195"/>
      <c r="G195"/>
      <c r="H195"/>
      <c r="I195"/>
    </row>
    <row r="196" spans="1:9" x14ac:dyDescent="0.25">
      <c r="A196"/>
      <c r="B196"/>
      <c r="C196"/>
      <c r="D196"/>
      <c r="E196"/>
      <c r="G196"/>
      <c r="H196"/>
      <c r="I196"/>
    </row>
    <row r="197" spans="1:9" x14ac:dyDescent="0.25">
      <c r="A197"/>
      <c r="B197"/>
      <c r="C197"/>
      <c r="D197"/>
      <c r="E197"/>
      <c r="G197"/>
      <c r="H197"/>
      <c r="I197"/>
    </row>
    <row r="198" spans="1:9" x14ac:dyDescent="0.25">
      <c r="A198"/>
      <c r="B198"/>
      <c r="C198"/>
      <c r="D198"/>
      <c r="E198"/>
      <c r="G198"/>
      <c r="H198"/>
      <c r="I198"/>
    </row>
    <row r="199" spans="1:9" x14ac:dyDescent="0.25">
      <c r="A199"/>
      <c r="B199"/>
      <c r="C199"/>
      <c r="D199"/>
      <c r="E199"/>
      <c r="G199"/>
      <c r="H199"/>
      <c r="I199"/>
    </row>
    <row r="200" spans="1:9" x14ac:dyDescent="0.25">
      <c r="A200"/>
      <c r="B200"/>
      <c r="C200"/>
      <c r="D200"/>
      <c r="E200"/>
      <c r="G200"/>
      <c r="H200"/>
      <c r="I200"/>
    </row>
    <row r="201" spans="1:9" x14ac:dyDescent="0.25">
      <c r="A201"/>
      <c r="B201"/>
      <c r="C201"/>
      <c r="D201"/>
      <c r="E201"/>
      <c r="G201"/>
      <c r="H201"/>
      <c r="I201"/>
    </row>
    <row r="202" spans="1:9" x14ac:dyDescent="0.25">
      <c r="A202"/>
      <c r="B202"/>
      <c r="C202"/>
      <c r="D202"/>
      <c r="E202"/>
      <c r="G202"/>
      <c r="H202"/>
      <c r="I202"/>
    </row>
    <row r="203" spans="1:9" x14ac:dyDescent="0.25">
      <c r="A203"/>
      <c r="B203"/>
      <c r="C203"/>
      <c r="D203"/>
      <c r="E203"/>
      <c r="G203"/>
      <c r="H203"/>
      <c r="I203"/>
    </row>
    <row r="204" spans="1:9" x14ac:dyDescent="0.25">
      <c r="A204"/>
      <c r="B204"/>
      <c r="C204"/>
      <c r="D204"/>
      <c r="E204"/>
      <c r="G204"/>
      <c r="H204"/>
      <c r="I204"/>
    </row>
    <row r="205" spans="1:9" x14ac:dyDescent="0.25">
      <c r="A205"/>
      <c r="B205"/>
      <c r="C205"/>
      <c r="D205"/>
      <c r="E205"/>
      <c r="G205"/>
      <c r="H205"/>
      <c r="I205"/>
    </row>
    <row r="206" spans="1:9" x14ac:dyDescent="0.25">
      <c r="A206"/>
      <c r="B206"/>
      <c r="C206"/>
      <c r="D206"/>
      <c r="E206"/>
      <c r="G206"/>
      <c r="H206"/>
      <c r="I206"/>
    </row>
    <row r="207" spans="1:9" x14ac:dyDescent="0.25">
      <c r="A207"/>
      <c r="B207"/>
      <c r="C207"/>
      <c r="D207"/>
      <c r="E207"/>
      <c r="G207"/>
      <c r="H207"/>
      <c r="I207"/>
    </row>
    <row r="208" spans="1:9" x14ac:dyDescent="0.25">
      <c r="A208"/>
      <c r="B208"/>
      <c r="C208"/>
      <c r="D208"/>
      <c r="E208"/>
      <c r="G208"/>
      <c r="H208"/>
      <c r="I208"/>
    </row>
    <row r="209" spans="1:9" x14ac:dyDescent="0.25">
      <c r="A209"/>
      <c r="B209"/>
      <c r="C209"/>
      <c r="D209"/>
      <c r="E209"/>
      <c r="G209"/>
      <c r="H209"/>
      <c r="I209"/>
    </row>
    <row r="210" spans="1:9" x14ac:dyDescent="0.25">
      <c r="A210"/>
      <c r="B210"/>
      <c r="C210"/>
      <c r="D210"/>
      <c r="E210"/>
      <c r="G210"/>
      <c r="H210"/>
      <c r="I210"/>
    </row>
    <row r="211" spans="1:9" x14ac:dyDescent="0.25">
      <c r="A211"/>
      <c r="B211"/>
      <c r="C211"/>
      <c r="D211"/>
      <c r="E211"/>
      <c r="G211"/>
      <c r="H211"/>
      <c r="I211"/>
    </row>
    <row r="212" spans="1:9" x14ac:dyDescent="0.25">
      <c r="A212"/>
      <c r="B212"/>
      <c r="C212"/>
      <c r="D212"/>
      <c r="E212"/>
      <c r="G212"/>
      <c r="H212"/>
      <c r="I212"/>
    </row>
    <row r="213" spans="1:9" x14ac:dyDescent="0.25">
      <c r="A213"/>
      <c r="B213"/>
      <c r="C213"/>
      <c r="D213"/>
      <c r="E213"/>
      <c r="G213"/>
      <c r="H213"/>
      <c r="I213"/>
    </row>
    <row r="214" spans="1:9" x14ac:dyDescent="0.25">
      <c r="A214"/>
      <c r="B214"/>
      <c r="C214"/>
      <c r="D214"/>
      <c r="E214"/>
      <c r="G214"/>
      <c r="H214"/>
      <c r="I214"/>
    </row>
    <row r="215" spans="1:9" x14ac:dyDescent="0.25">
      <c r="A215"/>
      <c r="B215"/>
      <c r="C215"/>
      <c r="D215"/>
      <c r="E215"/>
      <c r="G215"/>
      <c r="H215"/>
      <c r="I215"/>
    </row>
    <row r="216" spans="1:9" x14ac:dyDescent="0.25">
      <c r="A216"/>
      <c r="B216"/>
      <c r="C216"/>
      <c r="D216"/>
      <c r="E216"/>
      <c r="G216"/>
      <c r="H216"/>
      <c r="I216"/>
    </row>
    <row r="217" spans="1:9" x14ac:dyDescent="0.25">
      <c r="A217"/>
      <c r="B217"/>
      <c r="C217"/>
      <c r="D217"/>
      <c r="E217"/>
      <c r="G217"/>
      <c r="H217"/>
      <c r="I217"/>
    </row>
    <row r="218" spans="1:9" x14ac:dyDescent="0.25">
      <c r="A218"/>
      <c r="B218"/>
      <c r="C218"/>
      <c r="D218"/>
      <c r="E218"/>
      <c r="G218"/>
      <c r="H218"/>
      <c r="I218"/>
    </row>
    <row r="219" spans="1:9" x14ac:dyDescent="0.25">
      <c r="A219"/>
      <c r="B219"/>
      <c r="C219"/>
      <c r="D219"/>
      <c r="E219"/>
      <c r="G219"/>
      <c r="H219"/>
      <c r="I219"/>
    </row>
    <row r="220" spans="1:9" x14ac:dyDescent="0.25">
      <c r="A220"/>
      <c r="B220"/>
      <c r="C220"/>
      <c r="D220"/>
      <c r="E220"/>
      <c r="G220"/>
      <c r="H220"/>
      <c r="I220"/>
    </row>
    <row r="221" spans="1:9" x14ac:dyDescent="0.25">
      <c r="A221"/>
      <c r="B221"/>
      <c r="C221"/>
      <c r="D221"/>
      <c r="E221"/>
      <c r="G221"/>
      <c r="H221"/>
      <c r="I221"/>
    </row>
    <row r="222" spans="1:9" x14ac:dyDescent="0.25">
      <c r="A222"/>
      <c r="B222"/>
      <c r="C222"/>
      <c r="D222"/>
      <c r="E222"/>
      <c r="G222"/>
      <c r="H222"/>
      <c r="I222"/>
    </row>
    <row r="223" spans="1:9" x14ac:dyDescent="0.25">
      <c r="A223"/>
      <c r="B223"/>
      <c r="C223"/>
      <c r="D223"/>
      <c r="E223"/>
      <c r="G223"/>
      <c r="H223"/>
      <c r="I223"/>
    </row>
    <row r="224" spans="1:9" x14ac:dyDescent="0.25">
      <c r="A224"/>
      <c r="B224"/>
      <c r="C224"/>
      <c r="D224"/>
      <c r="E224"/>
      <c r="G224"/>
      <c r="H224"/>
      <c r="I224"/>
    </row>
    <row r="225" spans="1:9" x14ac:dyDescent="0.25">
      <c r="A225"/>
      <c r="B225"/>
      <c r="C225"/>
      <c r="D225"/>
      <c r="E225"/>
      <c r="G225"/>
      <c r="H225"/>
      <c r="I225"/>
    </row>
    <row r="226" spans="1:9" x14ac:dyDescent="0.25">
      <c r="A226"/>
      <c r="B226"/>
      <c r="C226"/>
      <c r="D226"/>
      <c r="E226"/>
      <c r="G226"/>
      <c r="H226"/>
      <c r="I226"/>
    </row>
    <row r="227" spans="1:9" x14ac:dyDescent="0.25">
      <c r="A227"/>
      <c r="B227"/>
      <c r="C227"/>
      <c r="D227"/>
      <c r="E227"/>
      <c r="G227"/>
      <c r="H227"/>
      <c r="I227"/>
    </row>
    <row r="228" spans="1:9" x14ac:dyDescent="0.25">
      <c r="A228"/>
      <c r="B228"/>
      <c r="C228"/>
      <c r="D228"/>
      <c r="E228"/>
      <c r="G228"/>
      <c r="H228"/>
      <c r="I228"/>
    </row>
    <row r="229" spans="1:9" x14ac:dyDescent="0.25">
      <c r="A229"/>
      <c r="B229"/>
      <c r="C229"/>
      <c r="D229"/>
      <c r="E229"/>
      <c r="G229"/>
      <c r="H229"/>
      <c r="I229"/>
    </row>
    <row r="230" spans="1:9" x14ac:dyDescent="0.25">
      <c r="A230"/>
      <c r="B230"/>
      <c r="C230"/>
      <c r="D230"/>
      <c r="E230"/>
      <c r="G230"/>
      <c r="H230"/>
      <c r="I230"/>
    </row>
    <row r="231" spans="1:9" x14ac:dyDescent="0.25">
      <c r="A231"/>
      <c r="B231"/>
      <c r="C231"/>
      <c r="D231"/>
      <c r="E231"/>
      <c r="G231"/>
      <c r="H231"/>
      <c r="I231"/>
    </row>
    <row r="232" spans="1:9" x14ac:dyDescent="0.25">
      <c r="A232"/>
      <c r="B232"/>
      <c r="C232"/>
      <c r="D232"/>
      <c r="E232"/>
      <c r="G232"/>
      <c r="H232"/>
      <c r="I232"/>
    </row>
    <row r="233" spans="1:9" x14ac:dyDescent="0.25">
      <c r="A233"/>
      <c r="B233"/>
      <c r="C233"/>
      <c r="D233"/>
      <c r="E233"/>
      <c r="G233"/>
      <c r="H233"/>
      <c r="I233"/>
    </row>
    <row r="234" spans="1:9" x14ac:dyDescent="0.25">
      <c r="A234"/>
      <c r="B234"/>
      <c r="C234"/>
      <c r="D234"/>
      <c r="E234"/>
      <c r="G234"/>
      <c r="H234"/>
      <c r="I234"/>
    </row>
    <row r="235" spans="1:9" x14ac:dyDescent="0.25">
      <c r="A235"/>
      <c r="B235"/>
      <c r="C235"/>
      <c r="D235"/>
      <c r="E235"/>
      <c r="G235"/>
      <c r="H235"/>
      <c r="I235"/>
    </row>
    <row r="236" spans="1:9" x14ac:dyDescent="0.25">
      <c r="A236"/>
      <c r="B236"/>
      <c r="C236"/>
      <c r="D236"/>
      <c r="E236"/>
      <c r="G236"/>
      <c r="H236"/>
      <c r="I236"/>
    </row>
    <row r="237" spans="1:9" x14ac:dyDescent="0.25">
      <c r="A237"/>
      <c r="B237"/>
      <c r="C237"/>
      <c r="D237"/>
      <c r="E237"/>
      <c r="G237"/>
      <c r="H237"/>
      <c r="I237"/>
    </row>
    <row r="238" spans="1:9" x14ac:dyDescent="0.25">
      <c r="A238"/>
      <c r="B238"/>
      <c r="C238"/>
      <c r="D238"/>
      <c r="E238"/>
      <c r="G238"/>
      <c r="H238"/>
      <c r="I238"/>
    </row>
    <row r="239" spans="1:9" x14ac:dyDescent="0.25">
      <c r="A239"/>
      <c r="B239"/>
      <c r="C239"/>
      <c r="D239"/>
      <c r="E239"/>
      <c r="G239"/>
      <c r="H239"/>
      <c r="I239"/>
    </row>
    <row r="240" spans="1:9" x14ac:dyDescent="0.25">
      <c r="A240"/>
      <c r="B240"/>
      <c r="C240"/>
      <c r="D240"/>
      <c r="E240"/>
      <c r="G240"/>
      <c r="H240"/>
      <c r="I240"/>
    </row>
    <row r="241" spans="1:9" x14ac:dyDescent="0.25">
      <c r="A241"/>
      <c r="B241"/>
      <c r="C241"/>
      <c r="D241"/>
      <c r="E241"/>
      <c r="G241"/>
      <c r="H241"/>
      <c r="I241"/>
    </row>
    <row r="242" spans="1:9" x14ac:dyDescent="0.25">
      <c r="A242"/>
      <c r="B242"/>
      <c r="C242"/>
      <c r="D242"/>
      <c r="E242"/>
      <c r="G242"/>
      <c r="H242"/>
      <c r="I242"/>
    </row>
    <row r="243" spans="1:9" x14ac:dyDescent="0.25">
      <c r="A243"/>
      <c r="B243"/>
      <c r="C243"/>
      <c r="D243"/>
      <c r="E243"/>
      <c r="G243"/>
      <c r="H243"/>
      <c r="I243"/>
    </row>
    <row r="244" spans="1:9" x14ac:dyDescent="0.25">
      <c r="A244"/>
      <c r="B244"/>
      <c r="C244"/>
      <c r="D244"/>
      <c r="E244"/>
      <c r="G244"/>
      <c r="H244"/>
      <c r="I244"/>
    </row>
    <row r="245" spans="1:9" x14ac:dyDescent="0.25">
      <c r="A245"/>
      <c r="B245"/>
      <c r="C245"/>
      <c r="D245"/>
      <c r="E245"/>
      <c r="G245"/>
      <c r="H245"/>
      <c r="I245"/>
    </row>
    <row r="246" spans="1:9" x14ac:dyDescent="0.25">
      <c r="A246"/>
      <c r="B246"/>
      <c r="C246"/>
      <c r="D246"/>
      <c r="E246"/>
      <c r="G246"/>
      <c r="H246"/>
      <c r="I246"/>
    </row>
    <row r="247" spans="1:9" x14ac:dyDescent="0.25">
      <c r="A247"/>
      <c r="B247"/>
      <c r="C247"/>
      <c r="D247"/>
      <c r="E247"/>
      <c r="G247"/>
      <c r="H247"/>
      <c r="I247"/>
    </row>
    <row r="248" spans="1:9" x14ac:dyDescent="0.25">
      <c r="A248"/>
      <c r="B248"/>
      <c r="C248"/>
      <c r="D248"/>
      <c r="E248"/>
      <c r="G248"/>
      <c r="H248"/>
      <c r="I248"/>
    </row>
    <row r="249" spans="1:9" x14ac:dyDescent="0.25">
      <c r="A249"/>
      <c r="B249"/>
      <c r="C249"/>
      <c r="D249"/>
      <c r="E249"/>
      <c r="G249"/>
      <c r="H249"/>
      <c r="I249"/>
    </row>
    <row r="250" spans="1:9" x14ac:dyDescent="0.25">
      <c r="A250"/>
      <c r="B250"/>
      <c r="C250"/>
      <c r="D250"/>
      <c r="E250"/>
      <c r="G250"/>
      <c r="H250"/>
      <c r="I250"/>
    </row>
    <row r="251" spans="1:9" x14ac:dyDescent="0.25">
      <c r="A251"/>
      <c r="B251"/>
      <c r="C251"/>
      <c r="D251"/>
      <c r="E251"/>
      <c r="G251"/>
      <c r="H251"/>
      <c r="I251"/>
    </row>
    <row r="252" spans="1:9" x14ac:dyDescent="0.25">
      <c r="A252"/>
      <c r="B252"/>
      <c r="C252"/>
      <c r="D252"/>
      <c r="E252"/>
      <c r="G252"/>
      <c r="H252"/>
      <c r="I252"/>
    </row>
    <row r="253" spans="1:9" x14ac:dyDescent="0.25">
      <c r="A253"/>
      <c r="B253"/>
      <c r="C253"/>
      <c r="D253"/>
      <c r="E253"/>
      <c r="G253"/>
      <c r="H253"/>
      <c r="I253"/>
    </row>
    <row r="254" spans="1:9" x14ac:dyDescent="0.25">
      <c r="A254"/>
      <c r="B254"/>
      <c r="C254"/>
      <c r="D254"/>
      <c r="E254"/>
      <c r="G254"/>
      <c r="H254"/>
      <c r="I254"/>
    </row>
    <row r="255" spans="1:9" x14ac:dyDescent="0.25">
      <c r="A255"/>
      <c r="B255"/>
      <c r="C255"/>
      <c r="D255"/>
      <c r="E255"/>
      <c r="G255"/>
      <c r="H255"/>
      <c r="I255"/>
    </row>
    <row r="256" spans="1:9" x14ac:dyDescent="0.25">
      <c r="A256"/>
      <c r="B256"/>
      <c r="C256"/>
      <c r="D256"/>
      <c r="E256"/>
      <c r="G256"/>
      <c r="H256"/>
      <c r="I256"/>
    </row>
    <row r="257" spans="1:9" x14ac:dyDescent="0.25">
      <c r="A257"/>
      <c r="B257"/>
      <c r="C257"/>
      <c r="D257"/>
      <c r="E257"/>
      <c r="G257"/>
      <c r="H257"/>
      <c r="I257"/>
    </row>
    <row r="258" spans="1:9" x14ac:dyDescent="0.25">
      <c r="A258"/>
      <c r="B258"/>
      <c r="C258"/>
      <c r="D258"/>
      <c r="E258"/>
      <c r="G258"/>
      <c r="H258"/>
      <c r="I258"/>
    </row>
    <row r="259" spans="1:9" x14ac:dyDescent="0.25">
      <c r="A259"/>
      <c r="B259"/>
      <c r="C259"/>
      <c r="D259"/>
      <c r="E259"/>
      <c r="G259"/>
      <c r="H259"/>
      <c r="I259"/>
    </row>
    <row r="260" spans="1:9" x14ac:dyDescent="0.25">
      <c r="A260"/>
      <c r="B260"/>
      <c r="C260"/>
      <c r="D260"/>
      <c r="E260"/>
      <c r="G260"/>
      <c r="H260"/>
      <c r="I260"/>
    </row>
    <row r="261" spans="1:9" x14ac:dyDescent="0.25">
      <c r="A261"/>
      <c r="B261"/>
      <c r="C261"/>
      <c r="D261"/>
      <c r="E261"/>
      <c r="G261"/>
      <c r="H261"/>
      <c r="I261"/>
    </row>
    <row r="262" spans="1:9" x14ac:dyDescent="0.25">
      <c r="A262"/>
      <c r="B262"/>
      <c r="C262"/>
      <c r="D262"/>
      <c r="E262"/>
      <c r="G262"/>
      <c r="H262"/>
      <c r="I262"/>
    </row>
    <row r="263" spans="1:9" x14ac:dyDescent="0.25">
      <c r="A263"/>
      <c r="B263"/>
      <c r="C263"/>
      <c r="D263"/>
      <c r="E263"/>
      <c r="G263"/>
      <c r="H263"/>
      <c r="I263"/>
    </row>
    <row r="264" spans="1:9" x14ac:dyDescent="0.25">
      <c r="A264"/>
      <c r="B264"/>
      <c r="C264"/>
      <c r="D264"/>
      <c r="E264"/>
      <c r="G264"/>
      <c r="H264"/>
      <c r="I264"/>
    </row>
    <row r="265" spans="1:9" x14ac:dyDescent="0.25">
      <c r="A265"/>
      <c r="B265"/>
      <c r="C265"/>
      <c r="D265"/>
      <c r="E265"/>
      <c r="G265"/>
      <c r="H265"/>
      <c r="I265"/>
    </row>
    <row r="266" spans="1:9" x14ac:dyDescent="0.25">
      <c r="A266"/>
      <c r="B266"/>
      <c r="C266"/>
      <c r="D266"/>
      <c r="E266"/>
      <c r="G266"/>
      <c r="H266"/>
      <c r="I266"/>
    </row>
    <row r="267" spans="1:9" x14ac:dyDescent="0.25">
      <c r="A267"/>
      <c r="B267"/>
      <c r="C267"/>
      <c r="D267"/>
      <c r="E267"/>
      <c r="G267"/>
      <c r="H267"/>
      <c r="I267"/>
    </row>
    <row r="268" spans="1:9" x14ac:dyDescent="0.25">
      <c r="A268"/>
      <c r="B268"/>
      <c r="C268"/>
      <c r="D268"/>
      <c r="E268"/>
      <c r="G268"/>
      <c r="H268"/>
      <c r="I268"/>
    </row>
    <row r="269" spans="1:9" x14ac:dyDescent="0.25">
      <c r="A269"/>
      <c r="B269"/>
      <c r="C269"/>
      <c r="D269"/>
      <c r="E269"/>
      <c r="G269"/>
      <c r="H269"/>
      <c r="I269"/>
    </row>
    <row r="270" spans="1:9" x14ac:dyDescent="0.25">
      <c r="A270"/>
      <c r="B270"/>
      <c r="C270"/>
      <c r="D270"/>
      <c r="E270"/>
      <c r="G270"/>
      <c r="H270"/>
      <c r="I270"/>
    </row>
    <row r="271" spans="1:9" x14ac:dyDescent="0.25">
      <c r="A271"/>
      <c r="B271"/>
      <c r="C271"/>
      <c r="D271"/>
      <c r="E271"/>
      <c r="G271"/>
      <c r="H271"/>
      <c r="I271"/>
    </row>
    <row r="272" spans="1:9" x14ac:dyDescent="0.25">
      <c r="A272"/>
      <c r="B272"/>
      <c r="C272"/>
      <c r="D272"/>
      <c r="E272"/>
      <c r="G272"/>
      <c r="H272"/>
      <c r="I272"/>
    </row>
    <row r="273" spans="1:9" x14ac:dyDescent="0.25">
      <c r="A273"/>
      <c r="B273"/>
      <c r="C273"/>
      <c r="D273"/>
      <c r="E273"/>
      <c r="G273"/>
      <c r="H273"/>
      <c r="I273"/>
    </row>
    <row r="274" spans="1:9" x14ac:dyDescent="0.25">
      <c r="A274"/>
      <c r="B274"/>
      <c r="C274"/>
      <c r="D274"/>
      <c r="E274"/>
      <c r="G274"/>
      <c r="H274"/>
      <c r="I274"/>
    </row>
    <row r="275" spans="1:9" x14ac:dyDescent="0.25">
      <c r="A275"/>
      <c r="B275"/>
      <c r="C275"/>
      <c r="D275"/>
      <c r="E275"/>
      <c r="G275"/>
      <c r="H275"/>
      <c r="I275"/>
    </row>
    <row r="276" spans="1:9" x14ac:dyDescent="0.25">
      <c r="A276"/>
      <c r="B276"/>
      <c r="C276"/>
      <c r="D276"/>
      <c r="E276"/>
      <c r="G276"/>
      <c r="H276"/>
      <c r="I276"/>
    </row>
    <row r="277" spans="1:9" x14ac:dyDescent="0.25">
      <c r="A277"/>
      <c r="B277"/>
      <c r="C277"/>
      <c r="D277"/>
      <c r="E277"/>
      <c r="G277"/>
      <c r="H277"/>
      <c r="I277"/>
    </row>
    <row r="278" spans="1:9" x14ac:dyDescent="0.25">
      <c r="A278"/>
      <c r="B278"/>
      <c r="C278"/>
      <c r="D278"/>
      <c r="E278"/>
      <c r="G278"/>
      <c r="H278"/>
      <c r="I278"/>
    </row>
    <row r="279" spans="1:9" x14ac:dyDescent="0.25">
      <c r="A279"/>
      <c r="B279"/>
      <c r="C279"/>
      <c r="D279"/>
      <c r="E279"/>
      <c r="G279"/>
      <c r="H279"/>
      <c r="I279"/>
    </row>
    <row r="280" spans="1:9" x14ac:dyDescent="0.25">
      <c r="A280"/>
      <c r="B280"/>
      <c r="C280"/>
      <c r="D280"/>
      <c r="E280"/>
      <c r="G280"/>
      <c r="H280"/>
      <c r="I280"/>
    </row>
    <row r="281" spans="1:9" x14ac:dyDescent="0.25">
      <c r="A281"/>
      <c r="B281"/>
      <c r="C281"/>
      <c r="D281"/>
      <c r="E281"/>
      <c r="G281"/>
      <c r="H281"/>
      <c r="I281"/>
    </row>
    <row r="282" spans="1:9" x14ac:dyDescent="0.25">
      <c r="A282"/>
      <c r="B282"/>
      <c r="C282"/>
      <c r="D282"/>
      <c r="E282"/>
      <c r="G282"/>
      <c r="H282"/>
      <c r="I282"/>
    </row>
    <row r="283" spans="1:9" x14ac:dyDescent="0.25">
      <c r="A283"/>
      <c r="B283"/>
      <c r="C283"/>
      <c r="D283"/>
      <c r="E283"/>
      <c r="G283"/>
      <c r="H283"/>
      <c r="I283"/>
    </row>
    <row r="284" spans="1:9" x14ac:dyDescent="0.25">
      <c r="A284"/>
      <c r="B284"/>
      <c r="C284"/>
      <c r="D284"/>
      <c r="E284"/>
      <c r="G284"/>
      <c r="H284"/>
      <c r="I284"/>
    </row>
    <row r="285" spans="1:9" x14ac:dyDescent="0.25">
      <c r="A285"/>
      <c r="B285"/>
      <c r="C285"/>
      <c r="D285"/>
      <c r="E285"/>
      <c r="G285"/>
      <c r="H285"/>
      <c r="I285"/>
    </row>
    <row r="286" spans="1:9" x14ac:dyDescent="0.25">
      <c r="A286"/>
      <c r="B286"/>
      <c r="C286"/>
      <c r="D286"/>
      <c r="E286"/>
      <c r="G286"/>
      <c r="H286"/>
      <c r="I286"/>
    </row>
    <row r="287" spans="1:9" x14ac:dyDescent="0.25">
      <c r="A287"/>
      <c r="B287"/>
      <c r="C287"/>
      <c r="D287"/>
      <c r="E287"/>
      <c r="G287"/>
      <c r="H287"/>
      <c r="I287"/>
    </row>
    <row r="288" spans="1:9" x14ac:dyDescent="0.25">
      <c r="A288"/>
      <c r="B288"/>
      <c r="C288"/>
      <c r="D288"/>
      <c r="E288"/>
      <c r="G288"/>
      <c r="H288"/>
      <c r="I288"/>
    </row>
    <row r="289" spans="1:9" x14ac:dyDescent="0.25">
      <c r="A289"/>
      <c r="B289"/>
      <c r="C289"/>
      <c r="D289"/>
      <c r="E289"/>
      <c r="G289"/>
      <c r="H289"/>
      <c r="I289"/>
    </row>
    <row r="290" spans="1:9" x14ac:dyDescent="0.25">
      <c r="A290"/>
      <c r="B290"/>
      <c r="C290"/>
      <c r="D290"/>
      <c r="E290"/>
      <c r="G290"/>
      <c r="H290"/>
      <c r="I290"/>
    </row>
    <row r="291" spans="1:9" x14ac:dyDescent="0.25">
      <c r="A291"/>
      <c r="B291"/>
      <c r="C291"/>
      <c r="D291"/>
      <c r="E291"/>
      <c r="G291"/>
      <c r="H291"/>
      <c r="I291"/>
    </row>
    <row r="292" spans="1:9" x14ac:dyDescent="0.25">
      <c r="A292"/>
      <c r="B292"/>
      <c r="C292"/>
      <c r="D292"/>
      <c r="E292"/>
      <c r="G292"/>
      <c r="H292"/>
      <c r="I292"/>
    </row>
    <row r="293" spans="1:9" x14ac:dyDescent="0.25">
      <c r="A293"/>
      <c r="B293"/>
      <c r="C293"/>
      <c r="D293"/>
      <c r="E293"/>
      <c r="G293"/>
      <c r="H293"/>
      <c r="I293"/>
    </row>
    <row r="294" spans="1:9" x14ac:dyDescent="0.25">
      <c r="A294"/>
      <c r="B294"/>
      <c r="C294"/>
      <c r="D294"/>
      <c r="E294"/>
      <c r="G294"/>
      <c r="H294"/>
      <c r="I294"/>
    </row>
    <row r="295" spans="1:9" x14ac:dyDescent="0.25">
      <c r="A295"/>
      <c r="B295"/>
      <c r="C295"/>
      <c r="D295"/>
      <c r="E295"/>
      <c r="G295"/>
      <c r="H295"/>
      <c r="I295"/>
    </row>
    <row r="296" spans="1:9" x14ac:dyDescent="0.25">
      <c r="A296"/>
      <c r="B296"/>
      <c r="C296"/>
      <c r="D296"/>
      <c r="E296"/>
      <c r="G296"/>
      <c r="H296"/>
      <c r="I296"/>
    </row>
    <row r="297" spans="1:9" x14ac:dyDescent="0.25">
      <c r="A297"/>
      <c r="B297"/>
      <c r="C297"/>
      <c r="D297"/>
      <c r="E297"/>
      <c r="G297"/>
      <c r="H297"/>
      <c r="I297"/>
    </row>
    <row r="298" spans="1:9" x14ac:dyDescent="0.25">
      <c r="A298"/>
      <c r="B298"/>
      <c r="C298"/>
      <c r="D298"/>
      <c r="E298"/>
      <c r="G298"/>
      <c r="H298"/>
      <c r="I298"/>
    </row>
    <row r="299" spans="1:9" x14ac:dyDescent="0.25">
      <c r="A299"/>
      <c r="B299"/>
      <c r="C299"/>
      <c r="D299"/>
      <c r="E299"/>
      <c r="G299"/>
      <c r="H299"/>
      <c r="I299"/>
    </row>
    <row r="300" spans="1:9" x14ac:dyDescent="0.25">
      <c r="A300"/>
      <c r="B300"/>
      <c r="C300"/>
      <c r="D300"/>
      <c r="E300"/>
      <c r="G300"/>
      <c r="H300"/>
      <c r="I300"/>
    </row>
    <row r="301" spans="1:9" x14ac:dyDescent="0.25">
      <c r="A301"/>
      <c r="B301"/>
      <c r="C301"/>
      <c r="D301"/>
      <c r="E301"/>
      <c r="G301"/>
      <c r="H301"/>
      <c r="I301"/>
    </row>
    <row r="302" spans="1:9" x14ac:dyDescent="0.25">
      <c r="A302"/>
      <c r="B302"/>
      <c r="C302"/>
      <c r="D302"/>
      <c r="E302"/>
      <c r="G302"/>
      <c r="H302"/>
      <c r="I302"/>
    </row>
    <row r="303" spans="1:9" x14ac:dyDescent="0.25">
      <c r="A303"/>
      <c r="B303"/>
      <c r="C303"/>
      <c r="D303"/>
      <c r="E303"/>
      <c r="G303"/>
      <c r="H303"/>
      <c r="I303"/>
    </row>
    <row r="304" spans="1:9" x14ac:dyDescent="0.25">
      <c r="A304"/>
      <c r="B304"/>
      <c r="C304"/>
      <c r="D304"/>
      <c r="E304"/>
      <c r="G304"/>
      <c r="H304"/>
      <c r="I304"/>
    </row>
    <row r="305" spans="1:9" x14ac:dyDescent="0.25">
      <c r="A305"/>
      <c r="B305"/>
      <c r="C305"/>
      <c r="D305"/>
      <c r="E305"/>
      <c r="G305"/>
      <c r="H305"/>
      <c r="I305"/>
    </row>
    <row r="306" spans="1:9" x14ac:dyDescent="0.25">
      <c r="A306"/>
      <c r="B306"/>
      <c r="C306"/>
      <c r="D306"/>
      <c r="E306"/>
      <c r="G306"/>
      <c r="H306"/>
      <c r="I306"/>
    </row>
    <row r="307" spans="1:9" x14ac:dyDescent="0.25">
      <c r="A307"/>
      <c r="B307"/>
      <c r="C307"/>
      <c r="D307"/>
      <c r="E307"/>
      <c r="G307"/>
      <c r="H307"/>
      <c r="I307"/>
    </row>
    <row r="308" spans="1:9" x14ac:dyDescent="0.25">
      <c r="A308"/>
      <c r="B308"/>
      <c r="C308"/>
      <c r="D308"/>
      <c r="E308"/>
      <c r="G308"/>
      <c r="H308"/>
      <c r="I308"/>
    </row>
    <row r="309" spans="1:9" x14ac:dyDescent="0.25">
      <c r="A309"/>
      <c r="B309"/>
      <c r="C309"/>
      <c r="D309"/>
      <c r="E309"/>
      <c r="G309"/>
      <c r="H309"/>
      <c r="I309"/>
    </row>
    <row r="310" spans="1:9" x14ac:dyDescent="0.25">
      <c r="A310"/>
      <c r="B310"/>
      <c r="C310"/>
      <c r="D310"/>
      <c r="E310"/>
      <c r="G310"/>
      <c r="H310"/>
      <c r="I310"/>
    </row>
    <row r="311" spans="1:9" x14ac:dyDescent="0.25">
      <c r="A311"/>
      <c r="B311"/>
      <c r="C311"/>
      <c r="D311"/>
      <c r="E311"/>
      <c r="G311"/>
      <c r="H311"/>
      <c r="I311"/>
    </row>
    <row r="312" spans="1:9" x14ac:dyDescent="0.25">
      <c r="A312"/>
      <c r="B312"/>
      <c r="C312"/>
      <c r="D312"/>
      <c r="E312"/>
      <c r="G312"/>
      <c r="H312"/>
      <c r="I312"/>
    </row>
    <row r="313" spans="1:9" x14ac:dyDescent="0.25">
      <c r="A313"/>
      <c r="B313"/>
      <c r="C313"/>
      <c r="D313"/>
      <c r="E313"/>
      <c r="G313"/>
      <c r="H313"/>
      <c r="I313"/>
    </row>
    <row r="314" spans="1:9" x14ac:dyDescent="0.25">
      <c r="A314"/>
      <c r="B314"/>
      <c r="C314"/>
      <c r="D314"/>
      <c r="E314"/>
      <c r="G314"/>
      <c r="H314"/>
      <c r="I314"/>
    </row>
    <row r="315" spans="1:9" x14ac:dyDescent="0.25">
      <c r="A315"/>
      <c r="B315"/>
      <c r="C315"/>
      <c r="D315"/>
      <c r="E315"/>
      <c r="G315"/>
      <c r="H315"/>
      <c r="I315"/>
    </row>
    <row r="316" spans="1:9" x14ac:dyDescent="0.25">
      <c r="A316"/>
      <c r="B316"/>
      <c r="C316"/>
      <c r="D316"/>
      <c r="E316"/>
      <c r="G316"/>
      <c r="H316"/>
      <c r="I316"/>
    </row>
    <row r="317" spans="1:9" x14ac:dyDescent="0.25">
      <c r="A317"/>
      <c r="B317"/>
      <c r="C317"/>
      <c r="D317"/>
      <c r="E317"/>
      <c r="G317"/>
      <c r="H317"/>
      <c r="I317"/>
    </row>
    <row r="318" spans="1:9" x14ac:dyDescent="0.25">
      <c r="A318"/>
      <c r="B318"/>
      <c r="C318"/>
      <c r="D318"/>
      <c r="E318"/>
      <c r="G318"/>
      <c r="H318"/>
      <c r="I318"/>
    </row>
    <row r="319" spans="1:9" x14ac:dyDescent="0.25">
      <c r="A319"/>
      <c r="B319"/>
      <c r="C319"/>
      <c r="D319"/>
      <c r="E319"/>
      <c r="G319"/>
      <c r="H319"/>
      <c r="I319"/>
    </row>
    <row r="320" spans="1:9" x14ac:dyDescent="0.25">
      <c r="A320"/>
      <c r="B320"/>
      <c r="C320"/>
      <c r="D320"/>
      <c r="E320"/>
      <c r="G320"/>
      <c r="H320"/>
      <c r="I320"/>
    </row>
    <row r="321" spans="1:9" x14ac:dyDescent="0.25">
      <c r="A321"/>
      <c r="B321"/>
      <c r="C321"/>
      <c r="D321"/>
      <c r="E321"/>
      <c r="G321"/>
      <c r="H321"/>
      <c r="I321"/>
    </row>
    <row r="322" spans="1:9" x14ac:dyDescent="0.25">
      <c r="A322"/>
      <c r="B322"/>
      <c r="C322"/>
      <c r="D322"/>
      <c r="E322"/>
      <c r="G322"/>
      <c r="H322"/>
      <c r="I322"/>
    </row>
    <row r="323" spans="1:9" x14ac:dyDescent="0.25">
      <c r="A323"/>
      <c r="B323"/>
      <c r="C323"/>
      <c r="D323"/>
      <c r="E323"/>
      <c r="G323"/>
      <c r="H323"/>
      <c r="I323"/>
    </row>
    <row r="324" spans="1:9" x14ac:dyDescent="0.25">
      <c r="A324"/>
      <c r="B324"/>
      <c r="C324"/>
      <c r="D324"/>
      <c r="E324"/>
      <c r="G324"/>
      <c r="H324"/>
      <c r="I324"/>
    </row>
    <row r="325" spans="1:9" x14ac:dyDescent="0.25">
      <c r="A325"/>
      <c r="B325"/>
      <c r="C325"/>
      <c r="D325"/>
      <c r="E325"/>
      <c r="G325"/>
      <c r="H325"/>
      <c r="I325"/>
    </row>
    <row r="326" spans="1:9" x14ac:dyDescent="0.25">
      <c r="A326"/>
      <c r="B326"/>
      <c r="C326"/>
      <c r="D326"/>
      <c r="E326"/>
      <c r="G326"/>
      <c r="H326"/>
      <c r="I326"/>
    </row>
    <row r="327" spans="1:9" x14ac:dyDescent="0.25">
      <c r="A327"/>
      <c r="B327"/>
      <c r="C327"/>
      <c r="D327"/>
      <c r="E327"/>
      <c r="G327"/>
      <c r="H327"/>
      <c r="I327"/>
    </row>
    <row r="328" spans="1:9" x14ac:dyDescent="0.25">
      <c r="A328"/>
      <c r="B328"/>
      <c r="C328"/>
      <c r="D328"/>
      <c r="E328"/>
      <c r="G328"/>
      <c r="H328"/>
      <c r="I328"/>
    </row>
    <row r="329" spans="1:9" x14ac:dyDescent="0.25">
      <c r="A329"/>
      <c r="B329"/>
      <c r="C329"/>
      <c r="D329"/>
      <c r="E329"/>
      <c r="G329"/>
      <c r="H329"/>
      <c r="I329"/>
    </row>
    <row r="330" spans="1:9" x14ac:dyDescent="0.25">
      <c r="A330"/>
      <c r="B330"/>
      <c r="C330"/>
      <c r="D330"/>
      <c r="E330"/>
      <c r="G330"/>
      <c r="H330"/>
      <c r="I330"/>
    </row>
    <row r="331" spans="1:9" x14ac:dyDescent="0.25">
      <c r="A331"/>
      <c r="B331"/>
      <c r="C331"/>
      <c r="D331"/>
      <c r="E331"/>
      <c r="G331"/>
      <c r="H331"/>
      <c r="I331"/>
    </row>
    <row r="332" spans="1:9" x14ac:dyDescent="0.25">
      <c r="A332"/>
      <c r="B332"/>
      <c r="C332"/>
      <c r="D332"/>
      <c r="E332"/>
      <c r="G332"/>
      <c r="H332"/>
      <c r="I332"/>
    </row>
    <row r="333" spans="1:9" x14ac:dyDescent="0.25">
      <c r="A333"/>
      <c r="B333"/>
      <c r="C333"/>
      <c r="D333"/>
      <c r="E333"/>
      <c r="G333"/>
      <c r="H333"/>
      <c r="I333"/>
    </row>
    <row r="334" spans="1:9" x14ac:dyDescent="0.25">
      <c r="A334"/>
      <c r="B334"/>
      <c r="C334"/>
      <c r="D334"/>
      <c r="E334"/>
      <c r="G334"/>
      <c r="H334"/>
      <c r="I334"/>
    </row>
    <row r="335" spans="1:9" x14ac:dyDescent="0.25">
      <c r="A335"/>
      <c r="B335"/>
      <c r="C335"/>
      <c r="D335"/>
      <c r="E335"/>
      <c r="G335"/>
      <c r="H335"/>
      <c r="I335"/>
    </row>
    <row r="336" spans="1:9" x14ac:dyDescent="0.25">
      <c r="A336"/>
      <c r="B336"/>
      <c r="C336"/>
      <c r="D336"/>
      <c r="E336"/>
      <c r="G336"/>
      <c r="H336"/>
      <c r="I336"/>
    </row>
    <row r="337" spans="1:9" x14ac:dyDescent="0.25">
      <c r="A337"/>
      <c r="B337"/>
      <c r="C337"/>
      <c r="D337"/>
      <c r="E337"/>
      <c r="G337"/>
      <c r="H337"/>
      <c r="I337"/>
    </row>
    <row r="338" spans="1:9" x14ac:dyDescent="0.25">
      <c r="A338"/>
      <c r="B338"/>
      <c r="C338"/>
      <c r="D338"/>
      <c r="E338"/>
      <c r="G338"/>
      <c r="H338"/>
      <c r="I338"/>
    </row>
    <row r="339" spans="1:9" x14ac:dyDescent="0.25">
      <c r="A339"/>
      <c r="B339"/>
      <c r="C339"/>
      <c r="D339"/>
      <c r="E339"/>
      <c r="G339"/>
      <c r="H339"/>
      <c r="I339"/>
    </row>
    <row r="340" spans="1:9" x14ac:dyDescent="0.25">
      <c r="A340"/>
      <c r="B340"/>
      <c r="C340"/>
      <c r="D340"/>
      <c r="E340"/>
      <c r="G340"/>
      <c r="H340"/>
      <c r="I340"/>
    </row>
    <row r="341" spans="1:9" x14ac:dyDescent="0.25">
      <c r="A341"/>
      <c r="B341"/>
      <c r="C341"/>
      <c r="D341"/>
      <c r="E341"/>
      <c r="G341"/>
      <c r="H341"/>
      <c r="I341"/>
    </row>
    <row r="342" spans="1:9" x14ac:dyDescent="0.25">
      <c r="A342"/>
      <c r="B342"/>
      <c r="C342"/>
      <c r="D342"/>
      <c r="E342"/>
      <c r="G342"/>
      <c r="H342"/>
      <c r="I342"/>
    </row>
    <row r="343" spans="1:9" x14ac:dyDescent="0.25">
      <c r="A343"/>
      <c r="B343"/>
      <c r="C343"/>
      <c r="D343"/>
      <c r="E343"/>
      <c r="G343"/>
      <c r="H343"/>
      <c r="I343"/>
    </row>
    <row r="344" spans="1:9" x14ac:dyDescent="0.25">
      <c r="A344"/>
      <c r="B344"/>
      <c r="C344"/>
      <c r="D344"/>
      <c r="E344"/>
      <c r="G344"/>
      <c r="H344"/>
      <c r="I344"/>
    </row>
    <row r="345" spans="1:9" x14ac:dyDescent="0.25">
      <c r="A345"/>
      <c r="B345"/>
      <c r="C345"/>
      <c r="D345"/>
      <c r="E345"/>
      <c r="G345"/>
      <c r="H345"/>
      <c r="I345"/>
    </row>
    <row r="346" spans="1:9" x14ac:dyDescent="0.25">
      <c r="A346"/>
      <c r="B346"/>
      <c r="C346"/>
      <c r="D346"/>
      <c r="E346"/>
      <c r="G346"/>
      <c r="H346"/>
      <c r="I346"/>
    </row>
    <row r="347" spans="1:9" x14ac:dyDescent="0.25">
      <c r="A347"/>
      <c r="B347"/>
      <c r="C347"/>
      <c r="D347"/>
      <c r="E347"/>
      <c r="G347"/>
      <c r="H347"/>
      <c r="I347"/>
    </row>
    <row r="348" spans="1:9" x14ac:dyDescent="0.25">
      <c r="A348"/>
      <c r="B348"/>
      <c r="C348"/>
      <c r="D348"/>
      <c r="E348"/>
      <c r="G348"/>
      <c r="H348"/>
      <c r="I348"/>
    </row>
    <row r="349" spans="1:9" x14ac:dyDescent="0.25">
      <c r="A349"/>
      <c r="B349"/>
      <c r="C349"/>
      <c r="D349"/>
      <c r="E349"/>
      <c r="G349"/>
      <c r="H349"/>
      <c r="I349"/>
    </row>
    <row r="350" spans="1:9" x14ac:dyDescent="0.25">
      <c r="A350"/>
      <c r="B350"/>
      <c r="C350"/>
      <c r="D350"/>
      <c r="E350"/>
      <c r="G350"/>
      <c r="H350"/>
      <c r="I350"/>
    </row>
    <row r="351" spans="1:9" x14ac:dyDescent="0.25">
      <c r="A351"/>
      <c r="B351"/>
      <c r="C351"/>
      <c r="D351"/>
      <c r="E351"/>
      <c r="G351"/>
      <c r="H351"/>
      <c r="I351"/>
    </row>
    <row r="352" spans="1:9" x14ac:dyDescent="0.25">
      <c r="A352"/>
      <c r="B352"/>
      <c r="C352"/>
      <c r="D352"/>
      <c r="E352"/>
      <c r="G352"/>
      <c r="H352"/>
      <c r="I352"/>
    </row>
    <row r="353" spans="1:9" x14ac:dyDescent="0.25">
      <c r="A353"/>
      <c r="B353"/>
      <c r="C353"/>
      <c r="D353"/>
      <c r="E353"/>
      <c r="G353"/>
      <c r="H353"/>
      <c r="I353"/>
    </row>
    <row r="354" spans="1:9" x14ac:dyDescent="0.25">
      <c r="A354"/>
      <c r="B354"/>
      <c r="C354"/>
      <c r="D354"/>
      <c r="E354"/>
      <c r="G354"/>
      <c r="H354"/>
      <c r="I354"/>
    </row>
    <row r="355" spans="1:9" x14ac:dyDescent="0.25">
      <c r="A355"/>
      <c r="B355"/>
      <c r="C355"/>
      <c r="D355"/>
      <c r="E355"/>
      <c r="G355"/>
      <c r="H355"/>
      <c r="I355"/>
    </row>
    <row r="356" spans="1:9" x14ac:dyDescent="0.25">
      <c r="A356"/>
      <c r="B356"/>
      <c r="C356"/>
      <c r="D356"/>
      <c r="E356"/>
      <c r="G356"/>
      <c r="H356"/>
      <c r="I356"/>
    </row>
    <row r="357" spans="1:9" x14ac:dyDescent="0.25">
      <c r="A357"/>
      <c r="B357"/>
      <c r="C357"/>
      <c r="D357"/>
      <c r="E357"/>
      <c r="G357"/>
      <c r="H357"/>
      <c r="I357"/>
    </row>
    <row r="358" spans="1:9" x14ac:dyDescent="0.25">
      <c r="A358"/>
      <c r="B358"/>
      <c r="C358"/>
      <c r="D358"/>
      <c r="E358"/>
      <c r="G358"/>
      <c r="H358"/>
      <c r="I358"/>
    </row>
    <row r="359" spans="1:9" x14ac:dyDescent="0.25">
      <c r="A359"/>
      <c r="B359"/>
      <c r="C359"/>
      <c r="D359"/>
      <c r="E359"/>
      <c r="G359"/>
      <c r="H359"/>
      <c r="I359"/>
    </row>
    <row r="360" spans="1:9" x14ac:dyDescent="0.25">
      <c r="A360"/>
      <c r="B360"/>
      <c r="C360"/>
      <c r="D360"/>
      <c r="E360"/>
      <c r="G360"/>
      <c r="H360"/>
      <c r="I360"/>
    </row>
    <row r="361" spans="1:9" x14ac:dyDescent="0.25">
      <c r="A361"/>
      <c r="B361"/>
      <c r="C361"/>
      <c r="D361"/>
      <c r="E361"/>
      <c r="G361"/>
      <c r="H361"/>
      <c r="I361"/>
    </row>
    <row r="362" spans="1:9" x14ac:dyDescent="0.25">
      <c r="A362"/>
      <c r="B362"/>
      <c r="C362"/>
      <c r="D362"/>
      <c r="E362"/>
      <c r="G362"/>
      <c r="H362"/>
      <c r="I362"/>
    </row>
    <row r="363" spans="1:9" x14ac:dyDescent="0.25">
      <c r="A363"/>
      <c r="B363"/>
      <c r="C363"/>
      <c r="D363"/>
      <c r="E363"/>
      <c r="G363"/>
      <c r="H363"/>
      <c r="I363"/>
    </row>
    <row r="364" spans="1:9" x14ac:dyDescent="0.25">
      <c r="A364"/>
      <c r="B364"/>
      <c r="C364"/>
      <c r="D364"/>
      <c r="E364"/>
      <c r="G364"/>
      <c r="H364"/>
      <c r="I364"/>
    </row>
    <row r="365" spans="1:9" x14ac:dyDescent="0.25">
      <c r="A365"/>
      <c r="B365"/>
      <c r="C365"/>
      <c r="D365"/>
      <c r="E365"/>
      <c r="G365"/>
      <c r="H365"/>
      <c r="I365"/>
    </row>
    <row r="366" spans="1:9" x14ac:dyDescent="0.25">
      <c r="A366"/>
      <c r="B366"/>
      <c r="C366"/>
      <c r="D366"/>
      <c r="E366"/>
      <c r="G366"/>
      <c r="H366"/>
      <c r="I366"/>
    </row>
    <row r="367" spans="1:9" x14ac:dyDescent="0.25">
      <c r="A367"/>
      <c r="B367"/>
      <c r="C367"/>
      <c r="D367"/>
      <c r="E367"/>
      <c r="G367"/>
      <c r="H367"/>
      <c r="I367"/>
    </row>
    <row r="368" spans="1:9" x14ac:dyDescent="0.25">
      <c r="A368"/>
      <c r="B368"/>
      <c r="C368"/>
      <c r="D368"/>
      <c r="E368"/>
      <c r="G368"/>
      <c r="H368"/>
      <c r="I368"/>
    </row>
    <row r="369" spans="1:9" x14ac:dyDescent="0.25">
      <c r="A369"/>
      <c r="B369"/>
      <c r="C369"/>
      <c r="D369"/>
      <c r="E369"/>
      <c r="G369"/>
      <c r="H369"/>
      <c r="I369"/>
    </row>
    <row r="370" spans="1:9" x14ac:dyDescent="0.25">
      <c r="A370"/>
      <c r="B370"/>
      <c r="C370"/>
      <c r="D370"/>
      <c r="E370"/>
      <c r="G370"/>
      <c r="H370"/>
      <c r="I370"/>
    </row>
    <row r="371" spans="1:9" x14ac:dyDescent="0.25">
      <c r="A371"/>
      <c r="B371"/>
      <c r="C371"/>
      <c r="D371"/>
      <c r="E371"/>
      <c r="G371"/>
      <c r="H371"/>
      <c r="I371"/>
    </row>
    <row r="372" spans="1:9" x14ac:dyDescent="0.25">
      <c r="A372"/>
      <c r="B372"/>
      <c r="C372"/>
      <c r="D372"/>
      <c r="E372"/>
      <c r="G372"/>
      <c r="H372"/>
      <c r="I372"/>
    </row>
    <row r="373" spans="1:9" x14ac:dyDescent="0.25">
      <c r="A373"/>
      <c r="B373"/>
      <c r="C373"/>
      <c r="D373"/>
      <c r="E373"/>
      <c r="G373"/>
      <c r="H373"/>
      <c r="I373"/>
    </row>
    <row r="374" spans="1:9" x14ac:dyDescent="0.25">
      <c r="A374"/>
      <c r="B374"/>
      <c r="C374"/>
      <c r="D374"/>
      <c r="E374"/>
      <c r="G374"/>
      <c r="H374"/>
      <c r="I374"/>
    </row>
    <row r="375" spans="1:9" x14ac:dyDescent="0.25">
      <c r="A375"/>
      <c r="B375"/>
      <c r="C375"/>
      <c r="D375"/>
      <c r="E375"/>
      <c r="G375"/>
      <c r="H375"/>
      <c r="I375"/>
    </row>
    <row r="376" spans="1:9" x14ac:dyDescent="0.25">
      <c r="A376"/>
      <c r="B376"/>
      <c r="C376"/>
      <c r="D376"/>
      <c r="E376"/>
      <c r="G376"/>
      <c r="H376"/>
      <c r="I376"/>
    </row>
    <row r="377" spans="1:9" x14ac:dyDescent="0.25">
      <c r="A377"/>
      <c r="B377"/>
      <c r="C377"/>
      <c r="D377"/>
      <c r="E377"/>
      <c r="G377"/>
      <c r="H377"/>
      <c r="I377"/>
    </row>
    <row r="378" spans="1:9" x14ac:dyDescent="0.25">
      <c r="A378"/>
      <c r="B378"/>
      <c r="C378"/>
      <c r="D378"/>
      <c r="E378"/>
      <c r="G378"/>
      <c r="H378"/>
      <c r="I378"/>
    </row>
    <row r="379" spans="1:9" x14ac:dyDescent="0.25">
      <c r="A379"/>
      <c r="B379"/>
      <c r="C379"/>
      <c r="D379"/>
      <c r="E379"/>
      <c r="G379"/>
      <c r="H379"/>
      <c r="I379"/>
    </row>
    <row r="380" spans="1:9" x14ac:dyDescent="0.25">
      <c r="A380"/>
      <c r="B380"/>
      <c r="C380"/>
      <c r="D380"/>
      <c r="E380"/>
      <c r="G380"/>
      <c r="H380"/>
      <c r="I380"/>
    </row>
    <row r="381" spans="1:9" x14ac:dyDescent="0.25">
      <c r="A381"/>
      <c r="B381"/>
      <c r="C381"/>
      <c r="D381"/>
      <c r="E381"/>
      <c r="G381"/>
      <c r="H381"/>
      <c r="I381"/>
    </row>
    <row r="382" spans="1:9" x14ac:dyDescent="0.25">
      <c r="A382"/>
      <c r="B382"/>
      <c r="C382"/>
      <c r="D382"/>
      <c r="E382"/>
      <c r="G382"/>
      <c r="H382"/>
      <c r="I382"/>
    </row>
    <row r="383" spans="1:9" x14ac:dyDescent="0.25">
      <c r="A383"/>
      <c r="B383"/>
      <c r="C383"/>
      <c r="D383"/>
      <c r="E383"/>
      <c r="G383"/>
      <c r="H383"/>
      <c r="I383"/>
    </row>
    <row r="384" spans="1:9" x14ac:dyDescent="0.25">
      <c r="A384"/>
      <c r="B384"/>
      <c r="C384"/>
      <c r="D384"/>
      <c r="E384"/>
      <c r="G384"/>
      <c r="H384"/>
      <c r="I384"/>
    </row>
    <row r="385" spans="1:9" x14ac:dyDescent="0.25">
      <c r="A385"/>
      <c r="B385"/>
      <c r="C385"/>
      <c r="D385"/>
      <c r="E385"/>
      <c r="G385"/>
      <c r="H385"/>
      <c r="I385"/>
    </row>
    <row r="386" spans="1:9" x14ac:dyDescent="0.25">
      <c r="A386"/>
      <c r="B386"/>
      <c r="C386"/>
      <c r="D386"/>
      <c r="E386"/>
      <c r="G386"/>
      <c r="H386"/>
      <c r="I386"/>
    </row>
    <row r="387" spans="1:9" x14ac:dyDescent="0.25">
      <c r="A387"/>
      <c r="B387"/>
      <c r="C387"/>
      <c r="D387"/>
      <c r="E387"/>
      <c r="G387"/>
      <c r="H387"/>
      <c r="I387"/>
    </row>
    <row r="388" spans="1:9" x14ac:dyDescent="0.25">
      <c r="A388"/>
      <c r="B388"/>
      <c r="C388"/>
      <c r="D388"/>
      <c r="E388"/>
      <c r="G388"/>
      <c r="H388"/>
      <c r="I388"/>
    </row>
    <row r="389" spans="1:9" x14ac:dyDescent="0.25">
      <c r="A389"/>
      <c r="B389"/>
      <c r="C389"/>
      <c r="D389"/>
      <c r="E389"/>
      <c r="G389"/>
      <c r="H389"/>
      <c r="I389"/>
    </row>
    <row r="390" spans="1:9" x14ac:dyDescent="0.25">
      <c r="A390"/>
      <c r="B390"/>
      <c r="C390"/>
      <c r="D390"/>
      <c r="E390"/>
      <c r="G390"/>
      <c r="H390"/>
      <c r="I390"/>
    </row>
    <row r="391" spans="1:9" x14ac:dyDescent="0.25">
      <c r="A391"/>
      <c r="B391"/>
      <c r="C391"/>
      <c r="D391"/>
      <c r="E391"/>
      <c r="G391"/>
      <c r="H391"/>
      <c r="I391"/>
    </row>
    <row r="392" spans="1:9" x14ac:dyDescent="0.25">
      <c r="A392"/>
      <c r="B392"/>
      <c r="C392"/>
      <c r="D392"/>
      <c r="E392"/>
      <c r="G392"/>
      <c r="H392"/>
      <c r="I392"/>
    </row>
    <row r="393" spans="1:9" x14ac:dyDescent="0.25">
      <c r="A393"/>
      <c r="B393"/>
      <c r="C393"/>
      <c r="D393"/>
      <c r="E393"/>
      <c r="G393"/>
      <c r="H393"/>
      <c r="I393"/>
    </row>
    <row r="394" spans="1:9" x14ac:dyDescent="0.25">
      <c r="A394"/>
      <c r="B394"/>
      <c r="C394"/>
      <c r="D394"/>
      <c r="E394"/>
      <c r="G394"/>
      <c r="H394"/>
      <c r="I394"/>
    </row>
    <row r="395" spans="1:9" x14ac:dyDescent="0.25">
      <c r="A395"/>
      <c r="B395"/>
      <c r="C395"/>
      <c r="D395"/>
      <c r="E395"/>
      <c r="G395"/>
      <c r="H395"/>
      <c r="I395"/>
    </row>
    <row r="396" spans="1:9" x14ac:dyDescent="0.25">
      <c r="A396"/>
      <c r="B396"/>
      <c r="C396"/>
      <c r="D396"/>
      <c r="E396"/>
      <c r="G396"/>
      <c r="H396"/>
      <c r="I396"/>
    </row>
    <row r="397" spans="1:9" x14ac:dyDescent="0.25">
      <c r="A397"/>
      <c r="B397"/>
      <c r="C397"/>
      <c r="D397"/>
      <c r="E397"/>
      <c r="G397"/>
      <c r="H397"/>
      <c r="I397"/>
    </row>
    <row r="398" spans="1:9" x14ac:dyDescent="0.25">
      <c r="A398"/>
      <c r="B398"/>
      <c r="C398"/>
      <c r="D398"/>
      <c r="E398"/>
      <c r="G398"/>
      <c r="H398"/>
      <c r="I398"/>
    </row>
    <row r="399" spans="1:9" x14ac:dyDescent="0.25">
      <c r="A399"/>
      <c r="B399"/>
      <c r="C399"/>
      <c r="D399"/>
      <c r="E399"/>
      <c r="G399"/>
      <c r="H399"/>
      <c r="I399"/>
    </row>
    <row r="400" spans="1:9" x14ac:dyDescent="0.25">
      <c r="A400"/>
      <c r="B400"/>
      <c r="C400"/>
      <c r="D400"/>
      <c r="E400"/>
      <c r="G400"/>
      <c r="H400"/>
      <c r="I400"/>
    </row>
    <row r="401" spans="1:9" x14ac:dyDescent="0.25">
      <c r="A401"/>
      <c r="B401"/>
      <c r="C401"/>
      <c r="D401"/>
      <c r="E401"/>
      <c r="G401"/>
      <c r="H401"/>
      <c r="I401"/>
    </row>
    <row r="402" spans="1:9" x14ac:dyDescent="0.25">
      <c r="A402"/>
      <c r="B402"/>
      <c r="C402"/>
      <c r="D402"/>
      <c r="E402"/>
      <c r="G402"/>
      <c r="H402"/>
      <c r="I402"/>
    </row>
    <row r="403" spans="1:9" x14ac:dyDescent="0.25">
      <c r="A403"/>
      <c r="B403"/>
      <c r="C403"/>
      <c r="D403"/>
      <c r="E403"/>
      <c r="G403"/>
      <c r="H403"/>
      <c r="I403"/>
    </row>
    <row r="404" spans="1:9" x14ac:dyDescent="0.25">
      <c r="A404"/>
      <c r="B404"/>
      <c r="C404"/>
      <c r="D404"/>
      <c r="E404"/>
      <c r="G404"/>
      <c r="H404"/>
      <c r="I404"/>
    </row>
    <row r="405" spans="1:9" x14ac:dyDescent="0.25">
      <c r="A405"/>
      <c r="B405"/>
      <c r="C405"/>
      <c r="D405"/>
      <c r="E405"/>
      <c r="G405"/>
      <c r="H405"/>
      <c r="I405"/>
    </row>
    <row r="406" spans="1:9" x14ac:dyDescent="0.25">
      <c r="A406"/>
      <c r="B406"/>
      <c r="C406"/>
      <c r="D406"/>
      <c r="E406"/>
      <c r="G406"/>
      <c r="H406"/>
      <c r="I406"/>
    </row>
    <row r="407" spans="1:9" x14ac:dyDescent="0.25">
      <c r="A407"/>
      <c r="B407"/>
      <c r="C407"/>
      <c r="D407"/>
      <c r="E407"/>
      <c r="G407"/>
      <c r="H407"/>
      <c r="I407"/>
    </row>
    <row r="408" spans="1:9" x14ac:dyDescent="0.25">
      <c r="A408"/>
      <c r="B408"/>
      <c r="C408"/>
      <c r="D408"/>
      <c r="E408"/>
      <c r="G408"/>
      <c r="H408"/>
      <c r="I408"/>
    </row>
    <row r="409" spans="1:9" x14ac:dyDescent="0.25">
      <c r="A409"/>
      <c r="B409"/>
      <c r="C409"/>
      <c r="D409"/>
      <c r="E409"/>
      <c r="G409"/>
      <c r="H409"/>
      <c r="I409"/>
    </row>
    <row r="410" spans="1:9" x14ac:dyDescent="0.25">
      <c r="A410"/>
      <c r="B410"/>
      <c r="C410"/>
      <c r="D410"/>
      <c r="E410"/>
      <c r="G410"/>
      <c r="H410"/>
      <c r="I410"/>
    </row>
    <row r="411" spans="1:9" x14ac:dyDescent="0.25">
      <c r="A411"/>
      <c r="B411"/>
      <c r="C411"/>
      <c r="D411"/>
      <c r="E411"/>
      <c r="G411"/>
      <c r="H411"/>
      <c r="I411"/>
    </row>
    <row r="412" spans="1:9" x14ac:dyDescent="0.25">
      <c r="A412"/>
      <c r="B412"/>
      <c r="C412"/>
      <c r="D412"/>
      <c r="E412"/>
      <c r="G412"/>
      <c r="H412"/>
      <c r="I412"/>
    </row>
    <row r="413" spans="1:9" x14ac:dyDescent="0.25">
      <c r="A413"/>
      <c r="B413"/>
      <c r="C413"/>
      <c r="D413"/>
      <c r="E413"/>
      <c r="G413"/>
      <c r="H413"/>
      <c r="I413"/>
    </row>
    <row r="414" spans="1:9" x14ac:dyDescent="0.25">
      <c r="A414"/>
      <c r="B414"/>
      <c r="C414"/>
      <c r="D414"/>
      <c r="E414"/>
      <c r="G414"/>
      <c r="H414"/>
      <c r="I414"/>
    </row>
    <row r="415" spans="1:9" x14ac:dyDescent="0.25">
      <c r="A415"/>
      <c r="B415"/>
      <c r="C415"/>
      <c r="D415"/>
      <c r="E415"/>
      <c r="G415"/>
      <c r="H415"/>
      <c r="I415"/>
    </row>
    <row r="416" spans="1:9" x14ac:dyDescent="0.25">
      <c r="A416"/>
      <c r="B416"/>
      <c r="C416"/>
      <c r="D416"/>
      <c r="E416"/>
      <c r="G416"/>
      <c r="H416"/>
      <c r="I416"/>
    </row>
    <row r="417" spans="1:9" x14ac:dyDescent="0.25">
      <c r="A417"/>
      <c r="B417"/>
      <c r="C417"/>
      <c r="D417"/>
      <c r="E417"/>
      <c r="G417"/>
      <c r="H417"/>
      <c r="I417"/>
    </row>
    <row r="418" spans="1:9" x14ac:dyDescent="0.25">
      <c r="A418"/>
      <c r="B418"/>
      <c r="C418"/>
      <c r="D418"/>
      <c r="E418"/>
      <c r="G418"/>
      <c r="H418"/>
      <c r="I418"/>
    </row>
    <row r="419" spans="1:9" x14ac:dyDescent="0.25">
      <c r="A419"/>
      <c r="B419"/>
      <c r="C419"/>
      <c r="D419"/>
      <c r="E419"/>
      <c r="G419"/>
      <c r="H419"/>
      <c r="I419"/>
    </row>
    <row r="420" spans="1:9" x14ac:dyDescent="0.25">
      <c r="A420"/>
      <c r="B420"/>
      <c r="C420"/>
      <c r="D420"/>
      <c r="E420"/>
      <c r="G420"/>
      <c r="H420"/>
      <c r="I420"/>
    </row>
    <row r="421" spans="1:9" x14ac:dyDescent="0.25">
      <c r="A421"/>
      <c r="B421"/>
      <c r="C421"/>
      <c r="D421"/>
      <c r="E421"/>
      <c r="G421"/>
      <c r="H421"/>
      <c r="I421"/>
    </row>
    <row r="422" spans="1:9" x14ac:dyDescent="0.25">
      <c r="A422"/>
      <c r="B422"/>
      <c r="C422"/>
      <c r="D422"/>
      <c r="E422"/>
      <c r="G422"/>
      <c r="H422"/>
      <c r="I422"/>
    </row>
    <row r="423" spans="1:9" x14ac:dyDescent="0.25">
      <c r="A423"/>
      <c r="B423"/>
      <c r="C423"/>
      <c r="D423"/>
      <c r="E423"/>
      <c r="G423"/>
      <c r="H423"/>
      <c r="I423"/>
    </row>
    <row r="424" spans="1:9" x14ac:dyDescent="0.25">
      <c r="A424"/>
      <c r="B424"/>
      <c r="C424"/>
      <c r="D424"/>
      <c r="E424"/>
      <c r="G424"/>
      <c r="H424"/>
      <c r="I424"/>
    </row>
    <row r="425" spans="1:9" x14ac:dyDescent="0.25">
      <c r="A425"/>
      <c r="B425"/>
      <c r="C425"/>
      <c r="D425"/>
      <c r="E425"/>
      <c r="G425"/>
      <c r="H425"/>
      <c r="I425"/>
    </row>
    <row r="426" spans="1:9" x14ac:dyDescent="0.25">
      <c r="A426"/>
      <c r="B426"/>
      <c r="C426"/>
      <c r="D426"/>
      <c r="E426"/>
      <c r="G426"/>
      <c r="H426"/>
      <c r="I426"/>
    </row>
    <row r="427" spans="1:9" x14ac:dyDescent="0.25">
      <c r="A427"/>
      <c r="B427"/>
      <c r="C427"/>
      <c r="D427"/>
      <c r="E427"/>
      <c r="G427"/>
      <c r="H427"/>
      <c r="I427"/>
    </row>
    <row r="428" spans="1:9" x14ac:dyDescent="0.25">
      <c r="A428"/>
      <c r="B428"/>
      <c r="C428"/>
      <c r="D428"/>
      <c r="E428"/>
      <c r="G428"/>
      <c r="H428"/>
      <c r="I428"/>
    </row>
    <row r="429" spans="1:9" x14ac:dyDescent="0.25">
      <c r="A429"/>
      <c r="B429"/>
      <c r="C429"/>
      <c r="D429"/>
      <c r="E429"/>
      <c r="G429"/>
      <c r="H429"/>
      <c r="I429"/>
    </row>
    <row r="430" spans="1:9" x14ac:dyDescent="0.25">
      <c r="A430"/>
      <c r="B430"/>
      <c r="C430"/>
      <c r="D430"/>
      <c r="E430"/>
      <c r="G430"/>
      <c r="H430"/>
      <c r="I430"/>
    </row>
    <row r="431" spans="1:9" x14ac:dyDescent="0.25">
      <c r="A431"/>
      <c r="B431"/>
      <c r="C431"/>
      <c r="D431"/>
      <c r="E431"/>
      <c r="G431"/>
      <c r="H431"/>
      <c r="I431"/>
    </row>
    <row r="432" spans="1:9" x14ac:dyDescent="0.25">
      <c r="A432"/>
      <c r="B432"/>
      <c r="C432"/>
      <c r="D432"/>
      <c r="E432"/>
      <c r="G432"/>
      <c r="H432"/>
      <c r="I432"/>
    </row>
    <row r="433" spans="1:9" x14ac:dyDescent="0.25">
      <c r="A433"/>
      <c r="B433"/>
      <c r="C433"/>
      <c r="D433"/>
      <c r="E433"/>
      <c r="G433"/>
      <c r="H433"/>
      <c r="I433"/>
    </row>
    <row r="434" spans="1:9" x14ac:dyDescent="0.25">
      <c r="A434"/>
      <c r="B434"/>
      <c r="C434"/>
      <c r="D434"/>
      <c r="E434"/>
      <c r="G434"/>
      <c r="H434"/>
      <c r="I434"/>
    </row>
    <row r="435" spans="1:9" x14ac:dyDescent="0.25">
      <c r="A435"/>
      <c r="B435"/>
      <c r="C435"/>
      <c r="D435"/>
      <c r="E435"/>
      <c r="G435"/>
      <c r="H435"/>
      <c r="I435"/>
    </row>
    <row r="436" spans="1:9" x14ac:dyDescent="0.25">
      <c r="A436"/>
      <c r="B436"/>
      <c r="C436"/>
      <c r="D436"/>
      <c r="E436"/>
      <c r="G436"/>
      <c r="H436"/>
      <c r="I436"/>
    </row>
    <row r="437" spans="1:9" x14ac:dyDescent="0.25">
      <c r="A437"/>
      <c r="B437"/>
      <c r="C437"/>
      <c r="D437"/>
      <c r="E437"/>
      <c r="G437"/>
      <c r="H437"/>
      <c r="I437"/>
    </row>
    <row r="438" spans="1:9" x14ac:dyDescent="0.25">
      <c r="A438"/>
      <c r="B438"/>
      <c r="C438"/>
      <c r="D438"/>
      <c r="E438"/>
      <c r="G438"/>
      <c r="H438"/>
      <c r="I438"/>
    </row>
    <row r="439" spans="1:9" x14ac:dyDescent="0.25">
      <c r="A439"/>
      <c r="B439"/>
      <c r="C439"/>
      <c r="D439"/>
      <c r="E439"/>
      <c r="G439"/>
      <c r="H439"/>
      <c r="I439"/>
    </row>
    <row r="440" spans="1:9" x14ac:dyDescent="0.25">
      <c r="A440"/>
      <c r="B440"/>
      <c r="C440"/>
      <c r="D440"/>
      <c r="E440"/>
      <c r="G440"/>
      <c r="H440"/>
      <c r="I440"/>
    </row>
    <row r="441" spans="1:9" x14ac:dyDescent="0.25">
      <c r="A441"/>
      <c r="B441"/>
      <c r="C441"/>
      <c r="D441"/>
      <c r="E441"/>
      <c r="G441"/>
      <c r="H441"/>
      <c r="I441"/>
    </row>
    <row r="442" spans="1:9" x14ac:dyDescent="0.25">
      <c r="A442"/>
      <c r="B442"/>
      <c r="C442"/>
      <c r="D442"/>
      <c r="E442"/>
      <c r="G442"/>
      <c r="H442"/>
      <c r="I442"/>
    </row>
    <row r="443" spans="1:9" x14ac:dyDescent="0.25">
      <c r="A443"/>
      <c r="B443"/>
      <c r="C443"/>
      <c r="D443"/>
      <c r="E443"/>
      <c r="G443"/>
      <c r="H443"/>
      <c r="I443"/>
    </row>
    <row r="444" spans="1:9" x14ac:dyDescent="0.25">
      <c r="A444"/>
      <c r="B444"/>
      <c r="C444"/>
      <c r="D444"/>
      <c r="E444"/>
      <c r="G444"/>
      <c r="H444"/>
      <c r="I444"/>
    </row>
    <row r="445" spans="1:9" x14ac:dyDescent="0.25">
      <c r="A445"/>
      <c r="B445"/>
      <c r="C445"/>
      <c r="D445"/>
      <c r="E445"/>
      <c r="G445"/>
      <c r="H445"/>
      <c r="I445"/>
    </row>
    <row r="446" spans="1:9" x14ac:dyDescent="0.25">
      <c r="A446"/>
      <c r="B446"/>
      <c r="C446"/>
      <c r="D446"/>
      <c r="E446"/>
      <c r="G446"/>
      <c r="H446"/>
      <c r="I446"/>
    </row>
    <row r="447" spans="1:9" x14ac:dyDescent="0.25">
      <c r="A447"/>
      <c r="B447"/>
      <c r="C447"/>
      <c r="D447"/>
      <c r="E447"/>
      <c r="G447"/>
      <c r="H447"/>
      <c r="I447"/>
    </row>
    <row r="448" spans="1:9" x14ac:dyDescent="0.25">
      <c r="A448"/>
      <c r="B448"/>
      <c r="C448"/>
      <c r="D448"/>
      <c r="E448"/>
      <c r="G448"/>
      <c r="H448"/>
      <c r="I448"/>
    </row>
    <row r="449" spans="1:9" x14ac:dyDescent="0.25">
      <c r="A449"/>
      <c r="B449"/>
      <c r="C449"/>
      <c r="D449"/>
      <c r="E449"/>
      <c r="G449"/>
      <c r="H449"/>
      <c r="I449"/>
    </row>
    <row r="450" spans="1:9" x14ac:dyDescent="0.25">
      <c r="A450"/>
      <c r="B450"/>
      <c r="C450"/>
      <c r="D450"/>
      <c r="E450"/>
      <c r="G450"/>
      <c r="H450"/>
      <c r="I450"/>
    </row>
    <row r="451" spans="1:9" x14ac:dyDescent="0.25">
      <c r="A451"/>
      <c r="B451"/>
      <c r="C451"/>
      <c r="D451"/>
      <c r="E451"/>
      <c r="G451"/>
      <c r="H451"/>
      <c r="I451"/>
    </row>
    <row r="452" spans="1:9" x14ac:dyDescent="0.25">
      <c r="A452"/>
      <c r="B452"/>
      <c r="C452"/>
      <c r="D452"/>
      <c r="E452"/>
      <c r="G452"/>
      <c r="H452"/>
      <c r="I452"/>
    </row>
    <row r="453" spans="1:9" x14ac:dyDescent="0.25">
      <c r="A453"/>
      <c r="B453"/>
      <c r="C453"/>
      <c r="D453"/>
      <c r="E453"/>
      <c r="G453"/>
      <c r="H453"/>
      <c r="I453"/>
    </row>
    <row r="454" spans="1:9" x14ac:dyDescent="0.25">
      <c r="A454"/>
      <c r="B454"/>
      <c r="C454"/>
      <c r="D454"/>
      <c r="E454"/>
      <c r="G454"/>
      <c r="H454"/>
      <c r="I454"/>
    </row>
    <row r="455" spans="1:9" x14ac:dyDescent="0.25">
      <c r="A455"/>
      <c r="B455"/>
      <c r="C455"/>
      <c r="D455"/>
      <c r="E455"/>
      <c r="G455"/>
      <c r="H455"/>
      <c r="I455"/>
    </row>
    <row r="456" spans="1:9" x14ac:dyDescent="0.25">
      <c r="A456"/>
      <c r="B456"/>
      <c r="C456"/>
      <c r="D456"/>
      <c r="E456"/>
      <c r="G456"/>
      <c r="H456"/>
      <c r="I456"/>
    </row>
    <row r="457" spans="1:9" x14ac:dyDescent="0.25">
      <c r="A457"/>
      <c r="B457"/>
      <c r="C457"/>
      <c r="D457"/>
      <c r="E457"/>
      <c r="G457"/>
      <c r="H457"/>
      <c r="I457"/>
    </row>
    <row r="458" spans="1:9" x14ac:dyDescent="0.25">
      <c r="A458"/>
      <c r="B458"/>
      <c r="C458"/>
      <c r="D458"/>
      <c r="E458"/>
      <c r="G458"/>
      <c r="H458"/>
      <c r="I458"/>
    </row>
    <row r="459" spans="1:9" x14ac:dyDescent="0.25">
      <c r="A459"/>
      <c r="B459"/>
      <c r="C459"/>
      <c r="D459"/>
      <c r="E459"/>
      <c r="G459"/>
      <c r="H459"/>
      <c r="I459"/>
    </row>
    <row r="460" spans="1:9" x14ac:dyDescent="0.25">
      <c r="A460"/>
      <c r="B460"/>
      <c r="C460"/>
      <c r="D460"/>
      <c r="E460"/>
      <c r="G460"/>
      <c r="H460"/>
      <c r="I460"/>
    </row>
    <row r="461" spans="1:9" x14ac:dyDescent="0.25">
      <c r="A461"/>
      <c r="B461"/>
      <c r="C461"/>
      <c r="D461"/>
      <c r="E461"/>
      <c r="G461"/>
      <c r="H461"/>
      <c r="I461"/>
    </row>
    <row r="462" spans="1:9" x14ac:dyDescent="0.25">
      <c r="A462"/>
      <c r="B462"/>
      <c r="C462"/>
      <c r="D462"/>
      <c r="E462"/>
      <c r="G462"/>
      <c r="H462"/>
      <c r="I462"/>
    </row>
    <row r="463" spans="1:9" x14ac:dyDescent="0.25">
      <c r="A463"/>
      <c r="B463"/>
      <c r="C463"/>
      <c r="D463"/>
      <c r="E463"/>
      <c r="G463"/>
      <c r="H463"/>
      <c r="I463"/>
    </row>
    <row r="464" spans="1:9" x14ac:dyDescent="0.25">
      <c r="A464"/>
      <c r="B464"/>
      <c r="C464"/>
      <c r="D464"/>
      <c r="E464"/>
      <c r="G464"/>
      <c r="H464"/>
      <c r="I464"/>
    </row>
    <row r="465" spans="1:9" x14ac:dyDescent="0.25">
      <c r="A465"/>
      <c r="B465"/>
      <c r="C465"/>
      <c r="D465"/>
      <c r="E465"/>
      <c r="G465"/>
      <c r="H465"/>
      <c r="I465"/>
    </row>
    <row r="466" spans="1:9" x14ac:dyDescent="0.25">
      <c r="A466"/>
      <c r="B466"/>
      <c r="C466"/>
      <c r="D466"/>
      <c r="E466"/>
      <c r="G466"/>
      <c r="H466"/>
      <c r="I466"/>
    </row>
    <row r="467" spans="1:9" x14ac:dyDescent="0.25">
      <c r="A467"/>
      <c r="B467"/>
      <c r="C467"/>
      <c r="D467"/>
      <c r="E467"/>
      <c r="G467"/>
      <c r="H467"/>
      <c r="I467"/>
    </row>
    <row r="468" spans="1:9" x14ac:dyDescent="0.25">
      <c r="A468"/>
      <c r="B468"/>
      <c r="C468"/>
      <c r="D468"/>
      <c r="E468"/>
      <c r="G468"/>
      <c r="H468"/>
      <c r="I468"/>
    </row>
    <row r="469" spans="1:9" x14ac:dyDescent="0.25">
      <c r="A469"/>
      <c r="B469"/>
      <c r="C469"/>
      <c r="D469"/>
      <c r="E469"/>
      <c r="G469"/>
      <c r="H469"/>
      <c r="I469"/>
    </row>
    <row r="470" spans="1:9" x14ac:dyDescent="0.25">
      <c r="A470"/>
      <c r="B470"/>
      <c r="C470"/>
      <c r="D470"/>
      <c r="E470"/>
      <c r="G470"/>
      <c r="H470"/>
      <c r="I470"/>
    </row>
    <row r="471" spans="1:9" x14ac:dyDescent="0.25">
      <c r="A471"/>
      <c r="B471"/>
      <c r="C471"/>
      <c r="D471"/>
      <c r="E471"/>
      <c r="G471"/>
      <c r="H471"/>
      <c r="I471"/>
    </row>
    <row r="472" spans="1:9" x14ac:dyDescent="0.25">
      <c r="A472"/>
      <c r="B472"/>
      <c r="C472"/>
      <c r="D472"/>
      <c r="E472"/>
      <c r="G472"/>
      <c r="H472"/>
      <c r="I472"/>
    </row>
    <row r="473" spans="1:9" x14ac:dyDescent="0.25">
      <c r="A473"/>
      <c r="B473"/>
      <c r="C473"/>
      <c r="D473"/>
      <c r="E473"/>
      <c r="G473"/>
      <c r="H473"/>
      <c r="I473"/>
    </row>
    <row r="474" spans="1:9" x14ac:dyDescent="0.25">
      <c r="A474"/>
      <c r="B474"/>
      <c r="C474"/>
      <c r="D474"/>
      <c r="E474"/>
      <c r="G474"/>
      <c r="H474"/>
      <c r="I474"/>
    </row>
    <row r="475" spans="1:9" x14ac:dyDescent="0.25">
      <c r="A475"/>
      <c r="B475"/>
      <c r="C475"/>
      <c r="D475"/>
      <c r="E475"/>
      <c r="G475"/>
      <c r="H475"/>
      <c r="I475"/>
    </row>
    <row r="476" spans="1:9" x14ac:dyDescent="0.25">
      <c r="A476"/>
      <c r="B476"/>
      <c r="C476"/>
      <c r="D476"/>
      <c r="E476"/>
      <c r="G476"/>
      <c r="H476"/>
      <c r="I476"/>
    </row>
    <row r="477" spans="1:9" x14ac:dyDescent="0.25">
      <c r="A477"/>
      <c r="B477"/>
      <c r="C477"/>
      <c r="D477"/>
      <c r="E477"/>
      <c r="G477"/>
      <c r="H477"/>
      <c r="I477"/>
    </row>
    <row r="478" spans="1:9" x14ac:dyDescent="0.25">
      <c r="A478"/>
      <c r="B478"/>
      <c r="C478"/>
      <c r="D478"/>
      <c r="E478"/>
      <c r="G478"/>
      <c r="H478"/>
      <c r="I478"/>
    </row>
    <row r="479" spans="1:9" x14ac:dyDescent="0.25">
      <c r="A479"/>
      <c r="B479"/>
      <c r="C479"/>
      <c r="D479"/>
      <c r="E479"/>
      <c r="G479"/>
      <c r="H479"/>
      <c r="I479"/>
    </row>
    <row r="480" spans="1:9" x14ac:dyDescent="0.25">
      <c r="A480"/>
      <c r="B480"/>
      <c r="C480"/>
      <c r="D480"/>
      <c r="E480"/>
      <c r="G480"/>
      <c r="H480"/>
      <c r="I480"/>
    </row>
    <row r="481" spans="1:9" x14ac:dyDescent="0.25">
      <c r="A481"/>
      <c r="B481"/>
      <c r="C481"/>
      <c r="D481"/>
      <c r="E481"/>
      <c r="G481"/>
      <c r="H481"/>
      <c r="I481"/>
    </row>
    <row r="482" spans="1:9" x14ac:dyDescent="0.25">
      <c r="A482"/>
      <c r="B482"/>
      <c r="C482"/>
      <c r="D482"/>
      <c r="E482"/>
      <c r="G482"/>
      <c r="H482"/>
      <c r="I482"/>
    </row>
    <row r="483" spans="1:9" x14ac:dyDescent="0.25">
      <c r="A483"/>
      <c r="B483"/>
      <c r="C483"/>
      <c r="D483"/>
      <c r="E483"/>
      <c r="G483"/>
      <c r="H483"/>
      <c r="I483"/>
    </row>
    <row r="484" spans="1:9" x14ac:dyDescent="0.25">
      <c r="A484"/>
      <c r="B484"/>
      <c r="C484"/>
      <c r="D484"/>
      <c r="E484"/>
      <c r="G484"/>
      <c r="H484"/>
      <c r="I484"/>
    </row>
    <row r="485" spans="1:9" x14ac:dyDescent="0.25">
      <c r="A485"/>
      <c r="B485"/>
      <c r="C485"/>
      <c r="D485"/>
      <c r="E485"/>
      <c r="G485"/>
      <c r="H485"/>
      <c r="I485"/>
    </row>
    <row r="486" spans="1:9" x14ac:dyDescent="0.25">
      <c r="A486"/>
      <c r="B486"/>
      <c r="C486"/>
      <c r="D486"/>
      <c r="E486"/>
      <c r="G486"/>
      <c r="H486"/>
      <c r="I486"/>
    </row>
    <row r="487" spans="1:9" x14ac:dyDescent="0.25">
      <c r="A487"/>
      <c r="B487"/>
      <c r="C487"/>
      <c r="D487"/>
      <c r="E487"/>
      <c r="G487"/>
      <c r="H487"/>
      <c r="I487"/>
    </row>
    <row r="488" spans="1:9" x14ac:dyDescent="0.25">
      <c r="A488"/>
      <c r="B488"/>
      <c r="C488"/>
      <c r="D488"/>
      <c r="E488"/>
      <c r="G488"/>
      <c r="H488"/>
      <c r="I488"/>
    </row>
    <row r="489" spans="1:9" x14ac:dyDescent="0.25">
      <c r="A489"/>
      <c r="B489"/>
      <c r="C489"/>
      <c r="D489"/>
      <c r="E489"/>
      <c r="G489"/>
      <c r="H489"/>
      <c r="I489"/>
    </row>
    <row r="490" spans="1:9" x14ac:dyDescent="0.25">
      <c r="A490"/>
      <c r="B490"/>
      <c r="C490"/>
      <c r="D490"/>
      <c r="E490"/>
      <c r="G490"/>
      <c r="H490"/>
      <c r="I490"/>
    </row>
    <row r="491" spans="1:9" x14ac:dyDescent="0.25">
      <c r="A491"/>
      <c r="B491"/>
      <c r="C491"/>
      <c r="D491"/>
      <c r="E491"/>
      <c r="G491"/>
      <c r="H491"/>
      <c r="I491"/>
    </row>
    <row r="492" spans="1:9" x14ac:dyDescent="0.25">
      <c r="A492"/>
      <c r="B492"/>
      <c r="C492"/>
      <c r="D492"/>
      <c r="E492"/>
      <c r="G492"/>
      <c r="H492"/>
      <c r="I492"/>
    </row>
    <row r="493" spans="1:9" x14ac:dyDescent="0.25">
      <c r="A493"/>
      <c r="B493"/>
      <c r="C493"/>
      <c r="D493"/>
      <c r="E493"/>
      <c r="G493"/>
      <c r="H493"/>
      <c r="I493"/>
    </row>
    <row r="494" spans="1:9" x14ac:dyDescent="0.25">
      <c r="A494"/>
      <c r="B494"/>
      <c r="C494"/>
      <c r="D494"/>
      <c r="E494"/>
      <c r="G494"/>
      <c r="H494"/>
      <c r="I494"/>
    </row>
    <row r="495" spans="1:9" x14ac:dyDescent="0.25">
      <c r="A495"/>
      <c r="B495"/>
      <c r="C495"/>
      <c r="D495"/>
      <c r="E495"/>
      <c r="G495"/>
      <c r="H495"/>
      <c r="I495"/>
    </row>
    <row r="496" spans="1:9" x14ac:dyDescent="0.25">
      <c r="A496"/>
      <c r="B496"/>
      <c r="C496"/>
      <c r="D496"/>
      <c r="E496"/>
      <c r="G496"/>
      <c r="H496"/>
      <c r="I496"/>
    </row>
    <row r="497" spans="1:9" x14ac:dyDescent="0.25">
      <c r="A497"/>
      <c r="B497"/>
      <c r="C497"/>
      <c r="D497"/>
      <c r="E497"/>
      <c r="G497"/>
      <c r="H497"/>
      <c r="I497"/>
    </row>
    <row r="498" spans="1:9" x14ac:dyDescent="0.25">
      <c r="A498"/>
      <c r="B498"/>
      <c r="C498"/>
      <c r="D498"/>
      <c r="E498"/>
      <c r="G498"/>
      <c r="H498"/>
      <c r="I498"/>
    </row>
    <row r="499" spans="1:9" x14ac:dyDescent="0.25">
      <c r="A499"/>
      <c r="B499"/>
      <c r="C499"/>
      <c r="D499"/>
      <c r="E499"/>
      <c r="G499"/>
      <c r="H499"/>
      <c r="I499"/>
    </row>
    <row r="500" spans="1:9" x14ac:dyDescent="0.25">
      <c r="A500"/>
      <c r="B500"/>
      <c r="C500"/>
      <c r="D500"/>
      <c r="E500"/>
      <c r="G500"/>
      <c r="H500"/>
      <c r="I500"/>
    </row>
    <row r="501" spans="1:9" x14ac:dyDescent="0.25">
      <c r="A501"/>
      <c r="B501"/>
      <c r="C501"/>
      <c r="D501"/>
      <c r="E501"/>
      <c r="G501"/>
      <c r="H501"/>
      <c r="I501"/>
    </row>
    <row r="502" spans="1:9" x14ac:dyDescent="0.25">
      <c r="A502"/>
      <c r="B502"/>
      <c r="C502"/>
      <c r="D502"/>
      <c r="E502"/>
      <c r="G502"/>
      <c r="H502"/>
      <c r="I502"/>
    </row>
    <row r="503" spans="1:9" x14ac:dyDescent="0.25">
      <c r="A503"/>
      <c r="B503"/>
      <c r="C503"/>
      <c r="D503"/>
      <c r="E503"/>
      <c r="G503"/>
      <c r="H503"/>
      <c r="I503"/>
    </row>
    <row r="504" spans="1:9" x14ac:dyDescent="0.25">
      <c r="A504"/>
      <c r="B504"/>
      <c r="C504"/>
      <c r="D504"/>
      <c r="E504"/>
      <c r="G504"/>
      <c r="H504"/>
      <c r="I504"/>
    </row>
    <row r="505" spans="1:9" x14ac:dyDescent="0.25">
      <c r="A505"/>
      <c r="B505"/>
      <c r="C505"/>
      <c r="D505"/>
      <c r="E505"/>
      <c r="G505"/>
      <c r="H505"/>
      <c r="I505"/>
    </row>
    <row r="506" spans="1:9" x14ac:dyDescent="0.25">
      <c r="A506"/>
      <c r="B506"/>
      <c r="C506"/>
      <c r="D506"/>
      <c r="E506"/>
      <c r="G506"/>
      <c r="H506"/>
      <c r="I506"/>
    </row>
    <row r="507" spans="1:9" x14ac:dyDescent="0.25">
      <c r="A507"/>
      <c r="B507"/>
      <c r="C507"/>
      <c r="D507"/>
      <c r="E507"/>
      <c r="G507"/>
      <c r="H507"/>
      <c r="I507"/>
    </row>
    <row r="508" spans="1:9" x14ac:dyDescent="0.25">
      <c r="A508"/>
      <c r="B508"/>
      <c r="C508"/>
      <c r="D508"/>
      <c r="E508"/>
      <c r="G508"/>
      <c r="H508"/>
      <c r="I508"/>
    </row>
    <row r="509" spans="1:9" x14ac:dyDescent="0.25">
      <c r="A509"/>
      <c r="B509"/>
      <c r="C509"/>
      <c r="D509"/>
      <c r="E509"/>
      <c r="G509"/>
      <c r="H509"/>
      <c r="I509"/>
    </row>
    <row r="510" spans="1:9" x14ac:dyDescent="0.25">
      <c r="A510"/>
      <c r="B510"/>
      <c r="C510"/>
      <c r="D510"/>
      <c r="E510"/>
      <c r="G510"/>
      <c r="H510"/>
      <c r="I510"/>
    </row>
    <row r="511" spans="1:9" x14ac:dyDescent="0.25">
      <c r="A511"/>
      <c r="B511"/>
      <c r="C511"/>
      <c r="D511"/>
      <c r="E511"/>
      <c r="G511"/>
      <c r="H511"/>
      <c r="I511"/>
    </row>
    <row r="512" spans="1:9" x14ac:dyDescent="0.25">
      <c r="A512"/>
      <c r="B512"/>
      <c r="C512"/>
      <c r="D512"/>
      <c r="E512"/>
      <c r="G512"/>
      <c r="H512"/>
      <c r="I512"/>
    </row>
    <row r="513" spans="1:9" x14ac:dyDescent="0.25">
      <c r="A513"/>
      <c r="B513"/>
      <c r="C513"/>
      <c r="D513"/>
      <c r="E513"/>
      <c r="G513"/>
      <c r="H513"/>
      <c r="I513"/>
    </row>
    <row r="514" spans="1:9" x14ac:dyDescent="0.25">
      <c r="A514"/>
      <c r="B514"/>
      <c r="C514"/>
      <c r="D514"/>
      <c r="E514"/>
      <c r="G514"/>
      <c r="H514"/>
      <c r="I514"/>
    </row>
    <row r="515" spans="1:9" x14ac:dyDescent="0.25">
      <c r="A515"/>
      <c r="B515"/>
      <c r="C515"/>
      <c r="D515"/>
      <c r="E515"/>
      <c r="G515"/>
      <c r="H515"/>
      <c r="I515"/>
    </row>
    <row r="516" spans="1:9" x14ac:dyDescent="0.25">
      <c r="A516"/>
      <c r="B516"/>
      <c r="C516"/>
      <c r="D516"/>
      <c r="E516"/>
      <c r="G516"/>
      <c r="H516"/>
      <c r="I516"/>
    </row>
    <row r="517" spans="1:9" x14ac:dyDescent="0.25">
      <c r="A517"/>
      <c r="B517"/>
      <c r="C517"/>
      <c r="D517"/>
      <c r="E517"/>
      <c r="G517"/>
      <c r="H517"/>
      <c r="I517"/>
    </row>
    <row r="518" spans="1:9" x14ac:dyDescent="0.25">
      <c r="A518"/>
      <c r="B518"/>
      <c r="C518"/>
      <c r="D518"/>
      <c r="E518"/>
      <c r="G518"/>
      <c r="H518"/>
      <c r="I518"/>
    </row>
    <row r="519" spans="1:9" x14ac:dyDescent="0.25">
      <c r="A519"/>
      <c r="B519"/>
      <c r="C519"/>
      <c r="D519"/>
      <c r="E519"/>
      <c r="G519"/>
      <c r="H519"/>
      <c r="I519"/>
    </row>
    <row r="520" spans="1:9" x14ac:dyDescent="0.25">
      <c r="A520"/>
      <c r="B520"/>
      <c r="C520"/>
      <c r="D520"/>
      <c r="E520"/>
      <c r="G520"/>
      <c r="H520"/>
      <c r="I520"/>
    </row>
    <row r="521" spans="1:9" x14ac:dyDescent="0.25">
      <c r="A521"/>
      <c r="B521"/>
      <c r="C521"/>
      <c r="D521"/>
      <c r="E521"/>
      <c r="G521"/>
      <c r="H521"/>
      <c r="I521"/>
    </row>
    <row r="522" spans="1:9" x14ac:dyDescent="0.25">
      <c r="A522"/>
      <c r="B522"/>
      <c r="C522"/>
      <c r="D522"/>
      <c r="E522"/>
      <c r="G522"/>
      <c r="H522"/>
      <c r="I522"/>
    </row>
    <row r="523" spans="1:9" x14ac:dyDescent="0.25">
      <c r="A523"/>
      <c r="B523"/>
      <c r="C523"/>
      <c r="D523"/>
      <c r="E523"/>
      <c r="G523"/>
      <c r="H523"/>
      <c r="I523"/>
    </row>
    <row r="524" spans="1:9" x14ac:dyDescent="0.25">
      <c r="A524"/>
      <c r="B524"/>
      <c r="C524"/>
      <c r="D524"/>
      <c r="E524"/>
      <c r="G524"/>
      <c r="H524"/>
      <c r="I524"/>
    </row>
    <row r="525" spans="1:9" x14ac:dyDescent="0.25">
      <c r="A525"/>
      <c r="B525"/>
      <c r="C525"/>
      <c r="D525"/>
      <c r="E525"/>
      <c r="G525"/>
      <c r="H525"/>
      <c r="I525"/>
    </row>
    <row r="526" spans="1:9" x14ac:dyDescent="0.25">
      <c r="A526"/>
      <c r="B526"/>
      <c r="C526"/>
      <c r="D526"/>
      <c r="E526"/>
      <c r="G526"/>
      <c r="H526"/>
      <c r="I526"/>
    </row>
    <row r="527" spans="1:9" x14ac:dyDescent="0.25">
      <c r="A527"/>
      <c r="B527"/>
      <c r="C527"/>
      <c r="D527"/>
      <c r="E527"/>
      <c r="G527"/>
      <c r="H527"/>
      <c r="I527"/>
    </row>
    <row r="528" spans="1:9" x14ac:dyDescent="0.25">
      <c r="A528"/>
      <c r="B528"/>
      <c r="C528"/>
      <c r="D528"/>
      <c r="E528"/>
      <c r="G528"/>
      <c r="H528"/>
      <c r="I528"/>
    </row>
    <row r="529" spans="1:9" x14ac:dyDescent="0.25">
      <c r="A529"/>
      <c r="B529"/>
      <c r="C529"/>
      <c r="D529"/>
      <c r="E529"/>
      <c r="G529"/>
      <c r="H529"/>
      <c r="I529"/>
    </row>
    <row r="530" spans="1:9" x14ac:dyDescent="0.25">
      <c r="A530"/>
      <c r="B530"/>
      <c r="C530"/>
      <c r="D530"/>
      <c r="E530"/>
      <c r="G530"/>
      <c r="H530"/>
      <c r="I530"/>
    </row>
    <row r="531" spans="1:9" x14ac:dyDescent="0.25">
      <c r="A531"/>
      <c r="B531"/>
      <c r="C531"/>
      <c r="D531"/>
      <c r="E531"/>
      <c r="G531"/>
      <c r="H531"/>
      <c r="I531"/>
    </row>
    <row r="532" spans="1:9" x14ac:dyDescent="0.25">
      <c r="A532"/>
      <c r="B532"/>
      <c r="C532"/>
      <c r="D532"/>
      <c r="E532"/>
      <c r="G532"/>
      <c r="H532"/>
      <c r="I532"/>
    </row>
    <row r="533" spans="1:9" x14ac:dyDescent="0.25">
      <c r="A533"/>
      <c r="B533"/>
      <c r="C533"/>
      <c r="D533"/>
      <c r="E533"/>
      <c r="G533"/>
      <c r="H533"/>
      <c r="I533"/>
    </row>
    <row r="534" spans="1:9" x14ac:dyDescent="0.25">
      <c r="A534"/>
      <c r="B534"/>
      <c r="C534"/>
      <c r="D534"/>
      <c r="E534"/>
      <c r="G534"/>
      <c r="H534"/>
      <c r="I534"/>
    </row>
    <row r="535" spans="1:9" x14ac:dyDescent="0.25">
      <c r="A535"/>
      <c r="B535"/>
      <c r="C535"/>
      <c r="D535"/>
      <c r="E535"/>
      <c r="G535"/>
      <c r="H535"/>
      <c r="I535"/>
    </row>
    <row r="536" spans="1:9" x14ac:dyDescent="0.25">
      <c r="A536"/>
      <c r="B536"/>
      <c r="C536"/>
      <c r="D536"/>
      <c r="E536"/>
      <c r="G536"/>
      <c r="H536"/>
      <c r="I536"/>
    </row>
    <row r="537" spans="1:9" x14ac:dyDescent="0.25">
      <c r="A537"/>
      <c r="B537"/>
      <c r="C537"/>
      <c r="D537"/>
      <c r="E537"/>
      <c r="G537"/>
      <c r="H537"/>
      <c r="I537"/>
    </row>
    <row r="538" spans="1:9" x14ac:dyDescent="0.25">
      <c r="A538"/>
      <c r="B538"/>
      <c r="C538"/>
      <c r="D538"/>
      <c r="E538"/>
      <c r="G538"/>
      <c r="H538"/>
      <c r="I538"/>
    </row>
    <row r="539" spans="1:9" x14ac:dyDescent="0.25">
      <c r="A539"/>
      <c r="B539"/>
      <c r="C539"/>
      <c r="D539"/>
      <c r="E539"/>
      <c r="G539"/>
      <c r="H539"/>
      <c r="I539"/>
    </row>
    <row r="540" spans="1:9" x14ac:dyDescent="0.25">
      <c r="A540"/>
      <c r="B540"/>
      <c r="C540"/>
      <c r="D540"/>
      <c r="E540"/>
      <c r="G540"/>
      <c r="H540"/>
      <c r="I540"/>
    </row>
    <row r="541" spans="1:9" x14ac:dyDescent="0.25">
      <c r="A541"/>
      <c r="B541"/>
      <c r="C541"/>
      <c r="D541"/>
      <c r="E541"/>
      <c r="G541"/>
      <c r="H541"/>
      <c r="I541"/>
    </row>
    <row r="542" spans="1:9" x14ac:dyDescent="0.25">
      <c r="A542"/>
      <c r="B542"/>
      <c r="C542"/>
      <c r="D542"/>
      <c r="E542"/>
      <c r="G542"/>
      <c r="H542"/>
      <c r="I542"/>
    </row>
    <row r="543" spans="1:9" x14ac:dyDescent="0.25">
      <c r="A543"/>
      <c r="B543"/>
      <c r="C543"/>
      <c r="D543"/>
      <c r="E543"/>
      <c r="G543"/>
      <c r="H543"/>
      <c r="I543"/>
    </row>
    <row r="544" spans="1:9" x14ac:dyDescent="0.25">
      <c r="A544"/>
      <c r="B544"/>
      <c r="C544"/>
      <c r="D544"/>
      <c r="E544"/>
      <c r="G544"/>
      <c r="H544"/>
      <c r="I544"/>
    </row>
    <row r="545" spans="1:9" x14ac:dyDescent="0.25">
      <c r="A545"/>
      <c r="B545"/>
      <c r="C545"/>
      <c r="D545"/>
      <c r="E545"/>
      <c r="G545"/>
      <c r="H545"/>
      <c r="I545"/>
    </row>
    <row r="546" spans="1:9" x14ac:dyDescent="0.25">
      <c r="A546"/>
      <c r="B546"/>
      <c r="C546"/>
      <c r="D546"/>
      <c r="E546"/>
      <c r="G546"/>
      <c r="H546"/>
      <c r="I546"/>
    </row>
    <row r="547" spans="1:9" x14ac:dyDescent="0.25">
      <c r="A547"/>
      <c r="B547"/>
      <c r="C547"/>
      <c r="D547"/>
      <c r="E547"/>
      <c r="G547"/>
      <c r="H547"/>
      <c r="I547"/>
    </row>
    <row r="548" spans="1:9" x14ac:dyDescent="0.25">
      <c r="A548"/>
      <c r="B548"/>
      <c r="C548"/>
      <c r="D548"/>
      <c r="E548"/>
      <c r="G548"/>
      <c r="H548"/>
      <c r="I548"/>
    </row>
    <row r="549" spans="1:9" x14ac:dyDescent="0.25">
      <c r="A549"/>
      <c r="B549"/>
      <c r="C549"/>
      <c r="D549"/>
      <c r="E549"/>
      <c r="G549"/>
      <c r="H549"/>
      <c r="I549"/>
    </row>
    <row r="550" spans="1:9" x14ac:dyDescent="0.25">
      <c r="A550"/>
      <c r="B550"/>
      <c r="C550"/>
      <c r="D550"/>
      <c r="E550"/>
      <c r="G550"/>
      <c r="H550"/>
      <c r="I550"/>
    </row>
    <row r="551" spans="1:9" x14ac:dyDescent="0.25">
      <c r="A551"/>
      <c r="B551"/>
      <c r="C551"/>
      <c r="D551"/>
      <c r="E551"/>
      <c r="G551"/>
      <c r="H551"/>
      <c r="I551"/>
    </row>
    <row r="552" spans="1:9" x14ac:dyDescent="0.25">
      <c r="A552"/>
      <c r="B552"/>
      <c r="C552"/>
      <c r="D552"/>
      <c r="E552"/>
      <c r="G552"/>
      <c r="H552"/>
      <c r="I552"/>
    </row>
    <row r="553" spans="1:9" x14ac:dyDescent="0.25">
      <c r="A553"/>
      <c r="B553"/>
      <c r="C553"/>
      <c r="D553"/>
      <c r="E553"/>
      <c r="G553"/>
      <c r="H553"/>
      <c r="I553"/>
    </row>
    <row r="554" spans="1:9" x14ac:dyDescent="0.25">
      <c r="A554"/>
      <c r="B554"/>
      <c r="C554"/>
      <c r="D554"/>
      <c r="E554"/>
      <c r="G554"/>
      <c r="H554"/>
      <c r="I554"/>
    </row>
    <row r="555" spans="1:9" x14ac:dyDescent="0.25">
      <c r="A555"/>
      <c r="B555"/>
      <c r="C555"/>
      <c r="D555"/>
      <c r="E555"/>
      <c r="G555"/>
      <c r="H555"/>
      <c r="I555"/>
    </row>
    <row r="556" spans="1:9" x14ac:dyDescent="0.25">
      <c r="A556"/>
      <c r="B556"/>
      <c r="C556"/>
      <c r="D556"/>
      <c r="E556"/>
      <c r="G556"/>
      <c r="H556"/>
      <c r="I556"/>
    </row>
    <row r="557" spans="1:9" x14ac:dyDescent="0.25">
      <c r="A557"/>
      <c r="B557"/>
      <c r="C557"/>
      <c r="D557"/>
      <c r="E557"/>
      <c r="G557"/>
      <c r="H557"/>
      <c r="I557"/>
    </row>
    <row r="558" spans="1:9" x14ac:dyDescent="0.25">
      <c r="A558"/>
      <c r="B558"/>
      <c r="C558"/>
      <c r="D558"/>
      <c r="E558"/>
      <c r="G558"/>
      <c r="H558"/>
      <c r="I558"/>
    </row>
    <row r="559" spans="1:9" x14ac:dyDescent="0.25">
      <c r="A559"/>
      <c r="B559"/>
      <c r="C559"/>
      <c r="D559"/>
      <c r="E559"/>
      <c r="G559"/>
      <c r="H559"/>
      <c r="I559"/>
    </row>
    <row r="560" spans="1:9" x14ac:dyDescent="0.25">
      <c r="A560"/>
      <c r="B560"/>
      <c r="C560"/>
      <c r="D560"/>
      <c r="E560"/>
      <c r="G560"/>
      <c r="H560"/>
      <c r="I560"/>
    </row>
    <row r="561" spans="1:9" x14ac:dyDescent="0.25">
      <c r="A561"/>
      <c r="B561"/>
      <c r="C561"/>
      <c r="D561"/>
      <c r="E561"/>
      <c r="G561"/>
      <c r="H561"/>
      <c r="I561"/>
    </row>
    <row r="562" spans="1:9" x14ac:dyDescent="0.25">
      <c r="A562"/>
      <c r="B562"/>
      <c r="C562"/>
      <c r="D562"/>
      <c r="E562"/>
      <c r="G562"/>
      <c r="H562"/>
      <c r="I562"/>
    </row>
    <row r="563" spans="1:9" x14ac:dyDescent="0.25">
      <c r="A563"/>
      <c r="B563"/>
      <c r="C563"/>
      <c r="D563"/>
      <c r="E563"/>
      <c r="G563"/>
      <c r="H563"/>
      <c r="I563"/>
    </row>
    <row r="564" spans="1:9" x14ac:dyDescent="0.25">
      <c r="A564"/>
      <c r="B564"/>
      <c r="C564"/>
      <c r="D564"/>
      <c r="E564"/>
      <c r="G564"/>
      <c r="H564"/>
      <c r="I564"/>
    </row>
    <row r="565" spans="1:9" x14ac:dyDescent="0.25">
      <c r="A565"/>
      <c r="B565"/>
      <c r="C565"/>
      <c r="D565"/>
      <c r="E565"/>
      <c r="G565"/>
      <c r="H565"/>
      <c r="I565"/>
    </row>
    <row r="566" spans="1:9" x14ac:dyDescent="0.25">
      <c r="A566"/>
      <c r="B566"/>
      <c r="C566"/>
      <c r="D566"/>
      <c r="E566"/>
      <c r="G566"/>
      <c r="H566"/>
      <c r="I566"/>
    </row>
    <row r="567" spans="1:9" x14ac:dyDescent="0.25">
      <c r="A567"/>
      <c r="B567"/>
      <c r="C567"/>
      <c r="D567"/>
      <c r="E567"/>
      <c r="G567"/>
      <c r="H567"/>
      <c r="I567"/>
    </row>
    <row r="568" spans="1:9" x14ac:dyDescent="0.25">
      <c r="A568"/>
      <c r="B568"/>
      <c r="C568"/>
      <c r="D568"/>
      <c r="E568"/>
      <c r="G568"/>
      <c r="H568"/>
      <c r="I568"/>
    </row>
    <row r="569" spans="1:9" x14ac:dyDescent="0.25">
      <c r="A569"/>
      <c r="B569"/>
      <c r="C569"/>
      <c r="D569"/>
      <c r="E569"/>
      <c r="G569"/>
      <c r="H569"/>
      <c r="I569"/>
    </row>
    <row r="570" spans="1:9" x14ac:dyDescent="0.25">
      <c r="A570"/>
      <c r="B570"/>
      <c r="C570"/>
      <c r="D570"/>
      <c r="E570"/>
      <c r="G570"/>
      <c r="H570"/>
      <c r="I570"/>
    </row>
    <row r="571" spans="1:9" x14ac:dyDescent="0.25">
      <c r="A571"/>
      <c r="B571"/>
      <c r="C571"/>
      <c r="D571"/>
      <c r="E571"/>
      <c r="G571"/>
      <c r="H571"/>
      <c r="I571"/>
    </row>
    <row r="572" spans="1:9" x14ac:dyDescent="0.25">
      <c r="A572"/>
      <c r="B572"/>
      <c r="C572"/>
      <c r="D572"/>
      <c r="E572"/>
      <c r="G572"/>
      <c r="H572"/>
      <c r="I572"/>
    </row>
    <row r="573" spans="1:9" x14ac:dyDescent="0.25">
      <c r="A573"/>
      <c r="B573"/>
      <c r="C573"/>
      <c r="D573"/>
      <c r="E573"/>
      <c r="G573"/>
      <c r="H573"/>
      <c r="I573"/>
    </row>
    <row r="574" spans="1:9" x14ac:dyDescent="0.25">
      <c r="A574"/>
      <c r="B574"/>
      <c r="C574"/>
      <c r="D574"/>
      <c r="E574"/>
      <c r="G574"/>
      <c r="H574"/>
      <c r="I574"/>
    </row>
    <row r="575" spans="1:9" x14ac:dyDescent="0.25">
      <c r="A575"/>
      <c r="B575"/>
      <c r="C575"/>
      <c r="D575"/>
      <c r="E575"/>
      <c r="G575"/>
      <c r="H575"/>
      <c r="I575"/>
    </row>
    <row r="576" spans="1:9" x14ac:dyDescent="0.25">
      <c r="A576"/>
      <c r="B576"/>
      <c r="C576"/>
      <c r="D576"/>
      <c r="E576"/>
      <c r="G576"/>
      <c r="H576"/>
      <c r="I576"/>
    </row>
    <row r="577" spans="1:9" x14ac:dyDescent="0.25">
      <c r="A577"/>
      <c r="B577"/>
      <c r="C577"/>
      <c r="D577"/>
      <c r="E577"/>
      <c r="G577"/>
      <c r="H577"/>
      <c r="I577"/>
    </row>
    <row r="578" spans="1:9" x14ac:dyDescent="0.25">
      <c r="A578"/>
      <c r="B578"/>
      <c r="C578"/>
      <c r="D578"/>
      <c r="E578"/>
      <c r="G578"/>
      <c r="H578"/>
      <c r="I578"/>
    </row>
    <row r="579" spans="1:9" x14ac:dyDescent="0.25">
      <c r="A579"/>
      <c r="B579"/>
      <c r="C579"/>
      <c r="D579"/>
      <c r="E579"/>
      <c r="G579"/>
      <c r="H579"/>
      <c r="I579"/>
    </row>
    <row r="580" spans="1:9" x14ac:dyDescent="0.25">
      <c r="A580"/>
      <c r="B580"/>
      <c r="C580"/>
      <c r="D580"/>
      <c r="E580"/>
      <c r="G580"/>
      <c r="H580"/>
      <c r="I580"/>
    </row>
    <row r="581" spans="1:9" x14ac:dyDescent="0.25">
      <c r="A581"/>
      <c r="B581"/>
      <c r="C581"/>
      <c r="D581"/>
      <c r="E581"/>
      <c r="G581"/>
      <c r="H581"/>
      <c r="I581"/>
    </row>
    <row r="582" spans="1:9" x14ac:dyDescent="0.25">
      <c r="A582"/>
      <c r="B582"/>
      <c r="C582"/>
      <c r="D582"/>
      <c r="E582"/>
      <c r="G582"/>
      <c r="H582"/>
      <c r="I582"/>
    </row>
    <row r="583" spans="1:9" x14ac:dyDescent="0.25">
      <c r="A583"/>
      <c r="B583"/>
      <c r="C583"/>
      <c r="D583"/>
      <c r="E583"/>
      <c r="G583"/>
      <c r="H583"/>
      <c r="I583"/>
    </row>
    <row r="584" spans="1:9" x14ac:dyDescent="0.25">
      <c r="A584"/>
      <c r="B584"/>
      <c r="C584"/>
      <c r="D584"/>
      <c r="E584"/>
      <c r="G584"/>
      <c r="H584"/>
      <c r="I584"/>
    </row>
    <row r="585" spans="1:9" x14ac:dyDescent="0.25">
      <c r="A585"/>
      <c r="B585"/>
      <c r="C585"/>
      <c r="D585"/>
      <c r="E585"/>
      <c r="G585"/>
      <c r="H585"/>
      <c r="I585"/>
    </row>
    <row r="586" spans="1:9" x14ac:dyDescent="0.25">
      <c r="A586"/>
      <c r="B586"/>
      <c r="C586"/>
      <c r="D586"/>
      <c r="E586"/>
      <c r="G586"/>
      <c r="H586"/>
      <c r="I586"/>
    </row>
    <row r="587" spans="1:9" x14ac:dyDescent="0.25">
      <c r="A587"/>
      <c r="B587"/>
      <c r="C587"/>
      <c r="D587"/>
      <c r="E587"/>
      <c r="G587"/>
      <c r="H587"/>
      <c r="I587"/>
    </row>
    <row r="588" spans="1:9" x14ac:dyDescent="0.25">
      <c r="A588"/>
      <c r="B588"/>
      <c r="C588"/>
      <c r="D588"/>
      <c r="E588"/>
      <c r="G588"/>
      <c r="H588"/>
      <c r="I588"/>
    </row>
    <row r="589" spans="1:9" x14ac:dyDescent="0.25">
      <c r="A589"/>
      <c r="B589"/>
      <c r="C589"/>
      <c r="D589"/>
      <c r="E589"/>
      <c r="G589"/>
      <c r="H589"/>
      <c r="I589"/>
    </row>
    <row r="590" spans="1:9" x14ac:dyDescent="0.25">
      <c r="A590"/>
      <c r="B590"/>
      <c r="C590"/>
      <c r="D590"/>
      <c r="E590"/>
      <c r="G590"/>
      <c r="H590"/>
      <c r="I590"/>
    </row>
    <row r="591" spans="1:9" x14ac:dyDescent="0.25">
      <c r="A591"/>
      <c r="B591"/>
      <c r="C591"/>
      <c r="D591"/>
      <c r="E591"/>
      <c r="G591"/>
      <c r="H591"/>
      <c r="I591"/>
    </row>
    <row r="592" spans="1:9" x14ac:dyDescent="0.25">
      <c r="A592"/>
      <c r="B592"/>
      <c r="C592"/>
      <c r="D592"/>
      <c r="E592"/>
      <c r="G592"/>
      <c r="H592"/>
      <c r="I592"/>
    </row>
    <row r="593" spans="1:9" x14ac:dyDescent="0.25">
      <c r="A593"/>
      <c r="B593"/>
      <c r="C593"/>
      <c r="D593"/>
      <c r="E593"/>
      <c r="G593"/>
      <c r="H593"/>
      <c r="I593"/>
    </row>
    <row r="594" spans="1:9" x14ac:dyDescent="0.25">
      <c r="A594"/>
      <c r="B594"/>
      <c r="C594"/>
      <c r="D594"/>
      <c r="E594"/>
      <c r="G594"/>
      <c r="H594"/>
      <c r="I594"/>
    </row>
    <row r="595" spans="1:9" x14ac:dyDescent="0.25">
      <c r="A595"/>
      <c r="B595"/>
      <c r="C595"/>
      <c r="D595"/>
      <c r="E595"/>
      <c r="G595"/>
      <c r="H595"/>
      <c r="I595"/>
    </row>
    <row r="596" spans="1:9" x14ac:dyDescent="0.25">
      <c r="A596"/>
      <c r="B596"/>
      <c r="C596"/>
      <c r="D596"/>
      <c r="E596"/>
      <c r="G596"/>
      <c r="H596"/>
      <c r="I596"/>
    </row>
    <row r="597" spans="1:9" x14ac:dyDescent="0.25">
      <c r="A597"/>
      <c r="B597"/>
      <c r="C597"/>
      <c r="D597"/>
      <c r="E597"/>
      <c r="G597"/>
      <c r="H597"/>
      <c r="I597"/>
    </row>
    <row r="598" spans="1:9" x14ac:dyDescent="0.25">
      <c r="A598"/>
      <c r="B598"/>
      <c r="C598"/>
      <c r="D598"/>
      <c r="E598"/>
      <c r="G598"/>
      <c r="H598"/>
      <c r="I598"/>
    </row>
    <row r="599" spans="1:9" x14ac:dyDescent="0.25">
      <c r="A599"/>
      <c r="B599"/>
      <c r="C599"/>
      <c r="D599"/>
      <c r="E599"/>
      <c r="G599"/>
      <c r="H599"/>
      <c r="I599"/>
    </row>
    <row r="600" spans="1:9" x14ac:dyDescent="0.25">
      <c r="A600"/>
      <c r="B600"/>
      <c r="C600"/>
      <c r="D600"/>
      <c r="E600"/>
      <c r="G600"/>
      <c r="H600"/>
      <c r="I600"/>
    </row>
    <row r="601" spans="1:9" x14ac:dyDescent="0.25">
      <c r="A601"/>
      <c r="B601"/>
      <c r="C601"/>
      <c r="D601"/>
      <c r="E601"/>
      <c r="G601"/>
      <c r="H601"/>
      <c r="I601"/>
    </row>
    <row r="602" spans="1:9" x14ac:dyDescent="0.25">
      <c r="A602"/>
      <c r="B602"/>
      <c r="C602"/>
      <c r="D602"/>
      <c r="E602"/>
      <c r="G602"/>
      <c r="H602"/>
      <c r="I602"/>
    </row>
    <row r="603" spans="1:9" x14ac:dyDescent="0.25">
      <c r="A603"/>
      <c r="B603"/>
      <c r="C603"/>
      <c r="D603"/>
      <c r="E603"/>
      <c r="G603"/>
      <c r="H603"/>
      <c r="I603"/>
    </row>
    <row r="604" spans="1:9" x14ac:dyDescent="0.25">
      <c r="A604"/>
      <c r="B604"/>
      <c r="C604"/>
      <c r="D604"/>
      <c r="E604"/>
      <c r="G604"/>
      <c r="H604"/>
      <c r="I604"/>
    </row>
    <row r="605" spans="1:9" x14ac:dyDescent="0.25">
      <c r="A605"/>
      <c r="B605"/>
      <c r="C605"/>
      <c r="D605"/>
      <c r="E605"/>
      <c r="G605"/>
      <c r="H605"/>
      <c r="I605"/>
    </row>
    <row r="606" spans="1:9" x14ac:dyDescent="0.25">
      <c r="A606"/>
      <c r="B606"/>
      <c r="C606"/>
      <c r="D606"/>
      <c r="E606"/>
      <c r="G606"/>
      <c r="H606"/>
      <c r="I606"/>
    </row>
    <row r="607" spans="1:9" x14ac:dyDescent="0.25">
      <c r="A607"/>
      <c r="B607"/>
      <c r="C607"/>
      <c r="D607"/>
      <c r="E607"/>
      <c r="G607"/>
      <c r="H607"/>
      <c r="I607"/>
    </row>
    <row r="608" spans="1:9" x14ac:dyDescent="0.25">
      <c r="A608"/>
      <c r="B608"/>
      <c r="C608"/>
      <c r="D608"/>
      <c r="E608"/>
      <c r="G608"/>
      <c r="H608"/>
      <c r="I608"/>
    </row>
    <row r="609" spans="1:9" x14ac:dyDescent="0.25">
      <c r="A609"/>
      <c r="B609"/>
      <c r="C609"/>
      <c r="D609"/>
      <c r="E609"/>
      <c r="G609"/>
      <c r="H609"/>
      <c r="I609"/>
    </row>
    <row r="610" spans="1:9" x14ac:dyDescent="0.25">
      <c r="A610"/>
      <c r="B610"/>
      <c r="C610"/>
      <c r="D610"/>
      <c r="E610"/>
      <c r="G610"/>
      <c r="H610"/>
      <c r="I610"/>
    </row>
    <row r="611" spans="1:9" x14ac:dyDescent="0.25">
      <c r="A611"/>
      <c r="B611"/>
      <c r="C611"/>
      <c r="D611"/>
      <c r="E611"/>
      <c r="G611"/>
      <c r="H611"/>
      <c r="I611"/>
    </row>
    <row r="612" spans="1:9" x14ac:dyDescent="0.25">
      <c r="A612"/>
      <c r="B612"/>
      <c r="C612"/>
      <c r="D612"/>
      <c r="E612"/>
      <c r="G612"/>
      <c r="H612"/>
      <c r="I612"/>
    </row>
    <row r="613" spans="1:9" x14ac:dyDescent="0.25">
      <c r="A613"/>
      <c r="B613"/>
      <c r="C613"/>
      <c r="D613"/>
      <c r="E613"/>
      <c r="G613"/>
      <c r="H613"/>
      <c r="I613"/>
    </row>
    <row r="614" spans="1:9" x14ac:dyDescent="0.25">
      <c r="A614"/>
      <c r="B614"/>
      <c r="C614"/>
      <c r="D614"/>
      <c r="E614"/>
      <c r="G614"/>
      <c r="H614"/>
      <c r="I614"/>
    </row>
    <row r="615" spans="1:9" x14ac:dyDescent="0.25">
      <c r="A615"/>
      <c r="B615"/>
      <c r="C615"/>
      <c r="D615"/>
      <c r="E615"/>
      <c r="G615"/>
      <c r="H615"/>
      <c r="I615"/>
    </row>
    <row r="616" spans="1:9" x14ac:dyDescent="0.25">
      <c r="A616"/>
      <c r="B616"/>
      <c r="C616"/>
      <c r="D616"/>
      <c r="E616"/>
      <c r="G616"/>
      <c r="H616"/>
      <c r="I616"/>
    </row>
    <row r="617" spans="1:9" x14ac:dyDescent="0.25">
      <c r="A617"/>
      <c r="B617"/>
      <c r="C617"/>
      <c r="D617"/>
      <c r="E617"/>
      <c r="G617"/>
      <c r="H617"/>
      <c r="I617"/>
    </row>
    <row r="618" spans="1:9" x14ac:dyDescent="0.25">
      <c r="A618"/>
      <c r="B618"/>
      <c r="C618"/>
      <c r="D618"/>
      <c r="E618"/>
      <c r="G618"/>
      <c r="H618"/>
      <c r="I618"/>
    </row>
    <row r="619" spans="1:9" x14ac:dyDescent="0.25">
      <c r="A619"/>
      <c r="B619"/>
      <c r="C619"/>
      <c r="D619"/>
      <c r="E619"/>
      <c r="G619"/>
      <c r="H619"/>
      <c r="I619"/>
    </row>
    <row r="620" spans="1:9" x14ac:dyDescent="0.25">
      <c r="A620"/>
      <c r="B620"/>
      <c r="C620"/>
      <c r="D620"/>
      <c r="E620"/>
      <c r="G620"/>
      <c r="H620"/>
      <c r="I620"/>
    </row>
    <row r="621" spans="1:9" x14ac:dyDescent="0.25">
      <c r="A621"/>
      <c r="B621"/>
      <c r="C621"/>
      <c r="D621"/>
      <c r="E621"/>
      <c r="G621"/>
      <c r="H621"/>
      <c r="I621"/>
    </row>
    <row r="622" spans="1:9" x14ac:dyDescent="0.25">
      <c r="A622"/>
      <c r="B622"/>
      <c r="C622"/>
      <c r="D622"/>
      <c r="E622"/>
      <c r="G622"/>
      <c r="H622"/>
      <c r="I622"/>
    </row>
    <row r="623" spans="1:9" x14ac:dyDescent="0.25">
      <c r="A623"/>
      <c r="B623"/>
      <c r="C623"/>
      <c r="D623"/>
      <c r="E623"/>
      <c r="G623"/>
      <c r="H623"/>
      <c r="I623"/>
    </row>
    <row r="624" spans="1:9" x14ac:dyDescent="0.25">
      <c r="A624"/>
      <c r="B624"/>
      <c r="C624"/>
      <c r="D624"/>
      <c r="E624"/>
      <c r="G624"/>
      <c r="H624"/>
      <c r="I624"/>
    </row>
    <row r="625" spans="1:9" x14ac:dyDescent="0.25">
      <c r="A625"/>
      <c r="B625"/>
      <c r="C625"/>
      <c r="D625"/>
      <c r="E625"/>
      <c r="G625"/>
      <c r="H625"/>
      <c r="I625"/>
    </row>
    <row r="626" spans="1:9" x14ac:dyDescent="0.25">
      <c r="A626"/>
      <c r="B626"/>
      <c r="C626"/>
      <c r="D626"/>
      <c r="E626"/>
      <c r="G626"/>
      <c r="H626"/>
      <c r="I626"/>
    </row>
    <row r="627" spans="1:9" x14ac:dyDescent="0.25">
      <c r="A627"/>
      <c r="B627"/>
      <c r="C627"/>
      <c r="D627"/>
      <c r="E627"/>
      <c r="G627"/>
      <c r="H627"/>
      <c r="I627"/>
    </row>
    <row r="628" spans="1:9" x14ac:dyDescent="0.25">
      <c r="A628"/>
      <c r="B628"/>
      <c r="C628"/>
      <c r="D628"/>
      <c r="E628"/>
      <c r="G628"/>
      <c r="H628"/>
      <c r="I628"/>
    </row>
    <row r="629" spans="1:9" x14ac:dyDescent="0.25">
      <c r="A629"/>
      <c r="B629"/>
      <c r="C629"/>
      <c r="D629"/>
      <c r="E629"/>
      <c r="G629"/>
      <c r="H629"/>
      <c r="I629"/>
    </row>
    <row r="630" spans="1:9" x14ac:dyDescent="0.25">
      <c r="A630"/>
      <c r="B630"/>
      <c r="C630"/>
      <c r="D630"/>
      <c r="E630"/>
      <c r="G630"/>
      <c r="H630"/>
      <c r="I630"/>
    </row>
    <row r="631" spans="1:9" x14ac:dyDescent="0.25">
      <c r="A631"/>
      <c r="B631"/>
      <c r="C631"/>
      <c r="D631"/>
      <c r="E631"/>
      <c r="G631"/>
      <c r="H631"/>
      <c r="I631"/>
    </row>
    <row r="632" spans="1:9" x14ac:dyDescent="0.25">
      <c r="A632"/>
      <c r="B632"/>
      <c r="C632"/>
      <c r="D632"/>
      <c r="E632"/>
      <c r="G632"/>
      <c r="H632"/>
      <c r="I632"/>
    </row>
    <row r="633" spans="1:9" x14ac:dyDescent="0.25">
      <c r="A633"/>
      <c r="B633"/>
      <c r="C633"/>
      <c r="D633"/>
      <c r="E633"/>
      <c r="G633"/>
      <c r="H633"/>
      <c r="I633"/>
    </row>
    <row r="634" spans="1:9" x14ac:dyDescent="0.25">
      <c r="A634"/>
      <c r="B634"/>
      <c r="C634"/>
      <c r="D634"/>
      <c r="E634"/>
      <c r="G634"/>
      <c r="H634"/>
      <c r="I634"/>
    </row>
    <row r="635" spans="1:9" x14ac:dyDescent="0.25">
      <c r="A635"/>
      <c r="B635"/>
      <c r="C635"/>
      <c r="D635"/>
      <c r="E635"/>
      <c r="G635"/>
      <c r="H635"/>
      <c r="I635"/>
    </row>
    <row r="636" spans="1:9" x14ac:dyDescent="0.25">
      <c r="A636"/>
      <c r="B636"/>
      <c r="C636"/>
      <c r="D636"/>
      <c r="E636"/>
      <c r="G636"/>
      <c r="H636"/>
      <c r="I636"/>
    </row>
    <row r="637" spans="1:9" x14ac:dyDescent="0.25">
      <c r="A637"/>
      <c r="B637"/>
      <c r="C637"/>
      <c r="D637"/>
      <c r="E637"/>
      <c r="G637"/>
      <c r="H637"/>
      <c r="I637"/>
    </row>
    <row r="638" spans="1:9" x14ac:dyDescent="0.25">
      <c r="A638"/>
      <c r="B638"/>
      <c r="C638"/>
      <c r="D638"/>
      <c r="E638"/>
      <c r="G638"/>
      <c r="H638"/>
      <c r="I638"/>
    </row>
    <row r="639" spans="1:9" x14ac:dyDescent="0.25">
      <c r="A639"/>
      <c r="B639"/>
      <c r="C639"/>
      <c r="D639"/>
      <c r="E639"/>
      <c r="G639"/>
      <c r="H639"/>
      <c r="I639"/>
    </row>
    <row r="640" spans="1:9" x14ac:dyDescent="0.25">
      <c r="A640"/>
      <c r="B640"/>
      <c r="C640"/>
      <c r="D640"/>
      <c r="E640"/>
      <c r="G640"/>
      <c r="H640"/>
      <c r="I640"/>
    </row>
    <row r="641" spans="1:9" x14ac:dyDescent="0.25">
      <c r="A641"/>
      <c r="B641"/>
      <c r="C641"/>
      <c r="D641"/>
      <c r="E641"/>
      <c r="G641"/>
      <c r="H641"/>
      <c r="I641"/>
    </row>
    <row r="642" spans="1:9" x14ac:dyDescent="0.25">
      <c r="A642"/>
      <c r="B642"/>
      <c r="C642"/>
      <c r="D642"/>
      <c r="E642"/>
      <c r="G642"/>
      <c r="H642"/>
      <c r="I642"/>
    </row>
    <row r="643" spans="1:9" x14ac:dyDescent="0.25">
      <c r="A643"/>
      <c r="B643"/>
      <c r="C643"/>
      <c r="D643"/>
      <c r="E643"/>
      <c r="G643"/>
      <c r="H643"/>
      <c r="I643"/>
    </row>
    <row r="644" spans="1:9" x14ac:dyDescent="0.25">
      <c r="A644"/>
      <c r="B644"/>
      <c r="C644"/>
      <c r="D644"/>
      <c r="E644"/>
      <c r="G644"/>
      <c r="H644"/>
      <c r="I644"/>
    </row>
    <row r="645" spans="1:9" x14ac:dyDescent="0.25">
      <c r="A645"/>
      <c r="B645"/>
      <c r="C645"/>
      <c r="D645"/>
      <c r="E645"/>
      <c r="G645"/>
      <c r="H645"/>
      <c r="I645"/>
    </row>
    <row r="646" spans="1:9" x14ac:dyDescent="0.25">
      <c r="A646"/>
      <c r="B646"/>
      <c r="C646"/>
      <c r="D646"/>
      <c r="E646"/>
      <c r="G646"/>
      <c r="H646"/>
      <c r="I646"/>
    </row>
    <row r="647" spans="1:9" x14ac:dyDescent="0.25">
      <c r="A647"/>
      <c r="B647"/>
      <c r="C647"/>
      <c r="D647"/>
      <c r="E647"/>
      <c r="G647"/>
      <c r="H647"/>
      <c r="I647"/>
    </row>
    <row r="648" spans="1:9" x14ac:dyDescent="0.25">
      <c r="A648"/>
      <c r="B648"/>
      <c r="C648"/>
      <c r="D648"/>
      <c r="E648"/>
      <c r="G648"/>
      <c r="H648"/>
      <c r="I648"/>
    </row>
    <row r="649" spans="1:9" x14ac:dyDescent="0.25">
      <c r="A649"/>
      <c r="B649"/>
      <c r="C649"/>
      <c r="D649"/>
      <c r="E649"/>
      <c r="G649"/>
      <c r="H649"/>
      <c r="I649"/>
    </row>
    <row r="650" spans="1:9" x14ac:dyDescent="0.25">
      <c r="A650"/>
      <c r="B650"/>
      <c r="C650"/>
      <c r="D650"/>
      <c r="E650"/>
      <c r="G650"/>
      <c r="H650"/>
      <c r="I650"/>
    </row>
    <row r="651" spans="1:9" x14ac:dyDescent="0.25">
      <c r="A651"/>
      <c r="B651"/>
      <c r="C651"/>
      <c r="D651"/>
      <c r="E651"/>
      <c r="G651"/>
      <c r="H651"/>
      <c r="I651"/>
    </row>
    <row r="652" spans="1:9" x14ac:dyDescent="0.25">
      <c r="A652"/>
      <c r="B652"/>
      <c r="C652"/>
      <c r="D652"/>
      <c r="E652"/>
      <c r="G652"/>
      <c r="H652"/>
      <c r="I652"/>
    </row>
    <row r="653" spans="1:9" x14ac:dyDescent="0.25">
      <c r="A653"/>
      <c r="B653"/>
      <c r="C653"/>
      <c r="D653"/>
      <c r="E653"/>
      <c r="G653"/>
      <c r="H653"/>
      <c r="I653"/>
    </row>
    <row r="654" spans="1:9" x14ac:dyDescent="0.25">
      <c r="A654"/>
      <c r="B654"/>
      <c r="C654"/>
      <c r="D654"/>
      <c r="E654"/>
      <c r="G654"/>
      <c r="H654"/>
      <c r="I654"/>
    </row>
    <row r="655" spans="1:9" x14ac:dyDescent="0.25">
      <c r="A655"/>
      <c r="B655"/>
      <c r="C655"/>
      <c r="D655"/>
      <c r="E655"/>
      <c r="G655"/>
      <c r="H655"/>
      <c r="I655"/>
    </row>
    <row r="656" spans="1:9" x14ac:dyDescent="0.25">
      <c r="A656"/>
      <c r="B656"/>
      <c r="C656"/>
      <c r="D656"/>
      <c r="E656"/>
      <c r="G656"/>
      <c r="H656"/>
      <c r="I656"/>
    </row>
    <row r="657" spans="1:9" x14ac:dyDescent="0.25">
      <c r="A657"/>
      <c r="B657"/>
      <c r="C657"/>
      <c r="D657"/>
      <c r="E657"/>
      <c r="G657"/>
      <c r="H657"/>
      <c r="I657"/>
    </row>
    <row r="658" spans="1:9" x14ac:dyDescent="0.25">
      <c r="A658"/>
      <c r="B658"/>
      <c r="C658"/>
      <c r="D658"/>
      <c r="E658"/>
      <c r="G658"/>
      <c r="H658"/>
      <c r="I658"/>
    </row>
    <row r="659" spans="1:9" x14ac:dyDescent="0.25">
      <c r="A659"/>
      <c r="B659"/>
      <c r="C659"/>
      <c r="D659"/>
      <c r="E659"/>
      <c r="G659"/>
      <c r="H659"/>
      <c r="I659"/>
    </row>
    <row r="660" spans="1:9" x14ac:dyDescent="0.25">
      <c r="A660"/>
      <c r="B660"/>
      <c r="C660"/>
      <c r="D660"/>
      <c r="E660"/>
      <c r="G660"/>
      <c r="H660"/>
      <c r="I660"/>
    </row>
    <row r="661" spans="1:9" x14ac:dyDescent="0.25">
      <c r="A661"/>
      <c r="B661"/>
      <c r="C661"/>
      <c r="D661"/>
      <c r="E661"/>
      <c r="G661"/>
      <c r="H661"/>
      <c r="I661"/>
    </row>
    <row r="662" spans="1:9" x14ac:dyDescent="0.25">
      <c r="A662"/>
      <c r="B662"/>
      <c r="C662"/>
      <c r="D662"/>
      <c r="E662"/>
      <c r="G662"/>
      <c r="H662"/>
      <c r="I662"/>
    </row>
    <row r="663" spans="1:9" x14ac:dyDescent="0.25">
      <c r="A663"/>
      <c r="B663"/>
      <c r="C663"/>
      <c r="D663"/>
      <c r="E663"/>
      <c r="G663"/>
      <c r="H663"/>
      <c r="I663"/>
    </row>
    <row r="664" spans="1:9" x14ac:dyDescent="0.25">
      <c r="A664"/>
      <c r="B664"/>
      <c r="C664"/>
      <c r="D664"/>
      <c r="E664"/>
      <c r="G664"/>
      <c r="H664"/>
      <c r="I664"/>
    </row>
    <row r="665" spans="1:9" x14ac:dyDescent="0.25">
      <c r="A665"/>
      <c r="B665"/>
      <c r="C665"/>
      <c r="D665"/>
      <c r="E665"/>
      <c r="G665"/>
      <c r="H665"/>
      <c r="I665"/>
    </row>
    <row r="666" spans="1:9" x14ac:dyDescent="0.25">
      <c r="A666"/>
      <c r="B666"/>
      <c r="C666"/>
      <c r="D666"/>
      <c r="E666"/>
      <c r="G666"/>
      <c r="H666"/>
      <c r="I666"/>
    </row>
    <row r="667" spans="1:9" x14ac:dyDescent="0.25">
      <c r="A667"/>
      <c r="B667"/>
      <c r="C667"/>
      <c r="D667"/>
      <c r="E667"/>
      <c r="G667"/>
      <c r="H667"/>
      <c r="I667"/>
    </row>
    <row r="668" spans="1:9" x14ac:dyDescent="0.25">
      <c r="A668"/>
      <c r="B668"/>
      <c r="C668"/>
      <c r="D668"/>
      <c r="E668"/>
      <c r="G668"/>
      <c r="H668"/>
      <c r="I668"/>
    </row>
    <row r="669" spans="1:9" x14ac:dyDescent="0.25">
      <c r="A669"/>
      <c r="B669"/>
      <c r="C669"/>
      <c r="D669"/>
      <c r="E669"/>
      <c r="G669"/>
      <c r="H669"/>
      <c r="I669"/>
    </row>
    <row r="670" spans="1:9" x14ac:dyDescent="0.25">
      <c r="A670"/>
      <c r="B670"/>
      <c r="C670"/>
      <c r="D670"/>
      <c r="E670"/>
      <c r="G670"/>
      <c r="H670"/>
      <c r="I670"/>
    </row>
    <row r="671" spans="1:9" x14ac:dyDescent="0.25">
      <c r="A671"/>
      <c r="B671"/>
      <c r="C671"/>
      <c r="D671"/>
      <c r="E671"/>
      <c r="G671"/>
      <c r="H671"/>
      <c r="I671"/>
    </row>
    <row r="672" spans="1:9" x14ac:dyDescent="0.25">
      <c r="A672"/>
      <c r="B672"/>
      <c r="C672"/>
      <c r="D672"/>
      <c r="E672"/>
      <c r="G672"/>
      <c r="H672"/>
      <c r="I672"/>
    </row>
    <row r="673" spans="1:9" x14ac:dyDescent="0.25">
      <c r="A673"/>
      <c r="B673"/>
      <c r="C673"/>
      <c r="D673"/>
      <c r="E673"/>
      <c r="G673"/>
      <c r="H673"/>
      <c r="I673"/>
    </row>
    <row r="674" spans="1:9" x14ac:dyDescent="0.25">
      <c r="A674"/>
      <c r="B674"/>
      <c r="C674"/>
      <c r="D674"/>
      <c r="E674"/>
      <c r="G674"/>
      <c r="H674"/>
      <c r="I674"/>
    </row>
    <row r="675" spans="1:9" x14ac:dyDescent="0.25">
      <c r="A675"/>
      <c r="B675"/>
      <c r="C675"/>
      <c r="D675"/>
      <c r="E675"/>
      <c r="G675"/>
      <c r="H675"/>
      <c r="I675"/>
    </row>
    <row r="676" spans="1:9" x14ac:dyDescent="0.25">
      <c r="A676"/>
      <c r="B676"/>
      <c r="C676"/>
      <c r="D676"/>
      <c r="E676"/>
      <c r="G676"/>
      <c r="H676"/>
      <c r="I676"/>
    </row>
    <row r="677" spans="1:9" x14ac:dyDescent="0.25">
      <c r="A677"/>
      <c r="B677"/>
      <c r="C677"/>
      <c r="D677"/>
      <c r="E677"/>
      <c r="G677"/>
      <c r="H677"/>
      <c r="I677"/>
    </row>
    <row r="678" spans="1:9" x14ac:dyDescent="0.25">
      <c r="A678"/>
      <c r="B678"/>
      <c r="C678"/>
      <c r="D678"/>
      <c r="E678"/>
      <c r="G678"/>
      <c r="H678"/>
      <c r="I678"/>
    </row>
    <row r="679" spans="1:9" x14ac:dyDescent="0.25">
      <c r="A679"/>
      <c r="B679"/>
      <c r="C679"/>
      <c r="D679"/>
      <c r="E679"/>
      <c r="G679"/>
      <c r="H679"/>
      <c r="I679"/>
    </row>
    <row r="680" spans="1:9" x14ac:dyDescent="0.25">
      <c r="A680"/>
      <c r="B680"/>
      <c r="C680"/>
      <c r="D680"/>
      <c r="E680"/>
      <c r="G680"/>
      <c r="H680"/>
      <c r="I680"/>
    </row>
    <row r="681" spans="1:9" x14ac:dyDescent="0.25">
      <c r="A681"/>
      <c r="B681"/>
      <c r="C681"/>
      <c r="D681"/>
      <c r="E681"/>
      <c r="G681"/>
      <c r="H681"/>
      <c r="I681"/>
    </row>
    <row r="682" spans="1:9" x14ac:dyDescent="0.25">
      <c r="A682"/>
      <c r="B682"/>
      <c r="C682"/>
      <c r="D682"/>
      <c r="E682"/>
      <c r="G682"/>
      <c r="H682"/>
      <c r="I682"/>
    </row>
    <row r="683" spans="1:9" x14ac:dyDescent="0.25">
      <c r="A683"/>
      <c r="B683"/>
      <c r="C683"/>
      <c r="D683"/>
      <c r="E683"/>
      <c r="G683"/>
      <c r="H683"/>
      <c r="I683"/>
    </row>
    <row r="684" spans="1:9" x14ac:dyDescent="0.25">
      <c r="A684"/>
      <c r="B684"/>
      <c r="C684"/>
      <c r="D684"/>
      <c r="E684"/>
      <c r="G684"/>
      <c r="H684"/>
      <c r="I684"/>
    </row>
    <row r="685" spans="1:9" x14ac:dyDescent="0.25">
      <c r="A685"/>
      <c r="B685"/>
      <c r="C685"/>
      <c r="D685"/>
      <c r="E685"/>
      <c r="G685"/>
      <c r="H685"/>
      <c r="I685"/>
    </row>
    <row r="686" spans="1:9" x14ac:dyDescent="0.25">
      <c r="A686"/>
      <c r="B686"/>
      <c r="C686"/>
      <c r="D686"/>
      <c r="E686"/>
      <c r="G686"/>
      <c r="H686"/>
      <c r="I686"/>
    </row>
    <row r="687" spans="1:9" x14ac:dyDescent="0.25">
      <c r="A687"/>
      <c r="B687"/>
      <c r="C687"/>
      <c r="D687"/>
      <c r="E687"/>
      <c r="G687"/>
      <c r="H687"/>
      <c r="I687"/>
    </row>
    <row r="688" spans="1:9" x14ac:dyDescent="0.25">
      <c r="A688"/>
      <c r="B688"/>
      <c r="C688"/>
      <c r="D688"/>
      <c r="E688"/>
      <c r="G688"/>
      <c r="H688"/>
      <c r="I688"/>
    </row>
    <row r="689" spans="1:9" x14ac:dyDescent="0.25">
      <c r="A689"/>
      <c r="B689"/>
      <c r="C689"/>
      <c r="D689"/>
      <c r="E689"/>
      <c r="G689"/>
      <c r="H689"/>
      <c r="I689"/>
    </row>
    <row r="690" spans="1:9" x14ac:dyDescent="0.25">
      <c r="A690"/>
      <c r="B690"/>
      <c r="C690"/>
      <c r="D690"/>
      <c r="E690"/>
      <c r="G690"/>
      <c r="H690"/>
      <c r="I690"/>
    </row>
    <row r="691" spans="1:9" x14ac:dyDescent="0.25">
      <c r="A691"/>
      <c r="B691"/>
      <c r="C691"/>
      <c r="D691"/>
      <c r="E691"/>
      <c r="G691"/>
      <c r="H691"/>
      <c r="I691"/>
    </row>
    <row r="692" spans="1:9" x14ac:dyDescent="0.25">
      <c r="A692"/>
      <c r="B692"/>
      <c r="C692"/>
      <c r="D692"/>
      <c r="E692"/>
      <c r="G692"/>
      <c r="H692"/>
      <c r="I692"/>
    </row>
    <row r="693" spans="1:9" x14ac:dyDescent="0.25">
      <c r="A693"/>
      <c r="B693"/>
      <c r="C693"/>
      <c r="D693"/>
      <c r="E693"/>
      <c r="G693"/>
      <c r="H693"/>
      <c r="I693"/>
    </row>
    <row r="694" spans="1:9" x14ac:dyDescent="0.25">
      <c r="A694"/>
      <c r="B694"/>
      <c r="C694"/>
      <c r="D694"/>
      <c r="E694"/>
      <c r="G694"/>
      <c r="H694"/>
      <c r="I694"/>
    </row>
    <row r="695" spans="1:9" x14ac:dyDescent="0.25">
      <c r="A695"/>
      <c r="B695"/>
      <c r="C695"/>
      <c r="D695"/>
      <c r="E695"/>
      <c r="G695"/>
      <c r="H695"/>
      <c r="I695"/>
    </row>
    <row r="696" spans="1:9" x14ac:dyDescent="0.25">
      <c r="A696"/>
      <c r="B696"/>
      <c r="C696"/>
      <c r="D696"/>
      <c r="E696"/>
      <c r="G696"/>
      <c r="H696"/>
      <c r="I696"/>
    </row>
    <row r="697" spans="1:9" x14ac:dyDescent="0.25">
      <c r="A697"/>
      <c r="B697"/>
      <c r="C697"/>
      <c r="D697"/>
      <c r="E697"/>
      <c r="G697"/>
      <c r="H697"/>
      <c r="I697"/>
    </row>
    <row r="698" spans="1:9" x14ac:dyDescent="0.25">
      <c r="A698"/>
      <c r="B698"/>
      <c r="C698"/>
      <c r="D698"/>
      <c r="E698"/>
      <c r="G698"/>
      <c r="H698"/>
      <c r="I698"/>
    </row>
    <row r="699" spans="1:9" x14ac:dyDescent="0.25">
      <c r="A699"/>
      <c r="B699"/>
      <c r="C699"/>
      <c r="D699"/>
      <c r="E699"/>
      <c r="G699"/>
      <c r="H699"/>
      <c r="I699"/>
    </row>
    <row r="700" spans="1:9" x14ac:dyDescent="0.25">
      <c r="A700"/>
      <c r="B700"/>
      <c r="C700"/>
      <c r="D700"/>
      <c r="E700"/>
      <c r="G700"/>
      <c r="H700"/>
      <c r="I700"/>
    </row>
    <row r="701" spans="1:9" x14ac:dyDescent="0.25">
      <c r="A701"/>
      <c r="B701"/>
      <c r="C701"/>
      <c r="D701"/>
      <c r="E701"/>
      <c r="G701"/>
      <c r="H701"/>
      <c r="I701"/>
    </row>
    <row r="702" spans="1:9" x14ac:dyDescent="0.25">
      <c r="A702"/>
      <c r="B702"/>
      <c r="C702"/>
      <c r="D702"/>
      <c r="E702"/>
      <c r="G702"/>
      <c r="H702"/>
      <c r="I702"/>
    </row>
    <row r="703" spans="1:9" x14ac:dyDescent="0.25">
      <c r="A703"/>
      <c r="B703"/>
      <c r="C703"/>
      <c r="D703"/>
      <c r="E703"/>
      <c r="G703"/>
      <c r="H703"/>
      <c r="I703"/>
    </row>
    <row r="704" spans="1:9" x14ac:dyDescent="0.25">
      <c r="A704"/>
      <c r="B704"/>
      <c r="C704"/>
      <c r="D704"/>
      <c r="E704"/>
      <c r="G704"/>
      <c r="H704"/>
      <c r="I704"/>
    </row>
    <row r="705" spans="1:9" x14ac:dyDescent="0.25">
      <c r="A705"/>
      <c r="B705"/>
      <c r="C705"/>
      <c r="D705"/>
      <c r="E705"/>
      <c r="G705"/>
      <c r="H705"/>
      <c r="I705"/>
    </row>
    <row r="706" spans="1:9" x14ac:dyDescent="0.25">
      <c r="A706"/>
      <c r="B706"/>
      <c r="C706"/>
      <c r="D706"/>
      <c r="E706"/>
      <c r="G706"/>
      <c r="H706"/>
      <c r="I706"/>
    </row>
    <row r="707" spans="1:9" x14ac:dyDescent="0.25">
      <c r="A707"/>
      <c r="B707"/>
      <c r="C707"/>
      <c r="D707"/>
      <c r="E707"/>
      <c r="G707"/>
      <c r="H707"/>
      <c r="I707"/>
    </row>
    <row r="708" spans="1:9" x14ac:dyDescent="0.25">
      <c r="A708"/>
      <c r="B708"/>
      <c r="C708"/>
      <c r="D708"/>
      <c r="E708"/>
      <c r="G708"/>
      <c r="H708"/>
      <c r="I708"/>
    </row>
    <row r="709" spans="1:9" x14ac:dyDescent="0.25">
      <c r="A709"/>
      <c r="B709"/>
      <c r="C709"/>
      <c r="D709"/>
      <c r="E709"/>
      <c r="G709"/>
      <c r="H709"/>
      <c r="I709"/>
    </row>
    <row r="710" spans="1:9" x14ac:dyDescent="0.25">
      <c r="A710"/>
      <c r="B710"/>
      <c r="C710"/>
      <c r="D710"/>
      <c r="E710"/>
      <c r="G710"/>
      <c r="H710"/>
      <c r="I710"/>
    </row>
    <row r="711" spans="1:9" x14ac:dyDescent="0.25">
      <c r="A711"/>
      <c r="B711"/>
      <c r="C711"/>
      <c r="D711"/>
      <c r="E711"/>
      <c r="G711"/>
      <c r="H711"/>
      <c r="I711"/>
    </row>
    <row r="712" spans="1:9" x14ac:dyDescent="0.25">
      <c r="A712"/>
      <c r="B712"/>
      <c r="C712"/>
      <c r="D712"/>
      <c r="E712"/>
      <c r="G712"/>
      <c r="H712"/>
      <c r="I712"/>
    </row>
    <row r="713" spans="1:9" x14ac:dyDescent="0.25">
      <c r="A713"/>
      <c r="B713"/>
      <c r="C713"/>
      <c r="D713"/>
      <c r="E713"/>
      <c r="G713"/>
      <c r="H713"/>
      <c r="I713"/>
    </row>
    <row r="714" spans="1:9" x14ac:dyDescent="0.25">
      <c r="A714"/>
      <c r="B714"/>
      <c r="C714"/>
      <c r="D714"/>
      <c r="E714"/>
      <c r="G714"/>
      <c r="H714"/>
      <c r="I714"/>
    </row>
    <row r="715" spans="1:9" x14ac:dyDescent="0.25">
      <c r="A715"/>
      <c r="B715"/>
      <c r="C715"/>
      <c r="D715"/>
      <c r="E715"/>
      <c r="G715"/>
      <c r="H715"/>
      <c r="I715"/>
    </row>
    <row r="716" spans="1:9" x14ac:dyDescent="0.25">
      <c r="A716"/>
      <c r="B716"/>
      <c r="C716"/>
      <c r="D716"/>
      <c r="E716"/>
      <c r="G716"/>
      <c r="H716"/>
      <c r="I716"/>
    </row>
    <row r="717" spans="1:9" x14ac:dyDescent="0.25">
      <c r="A717"/>
      <c r="B717"/>
      <c r="C717"/>
      <c r="D717"/>
      <c r="E717"/>
      <c r="G717"/>
      <c r="H717"/>
      <c r="I717"/>
    </row>
    <row r="718" spans="1:9" x14ac:dyDescent="0.25">
      <c r="A718"/>
      <c r="B718"/>
      <c r="C718"/>
      <c r="D718"/>
      <c r="E718"/>
      <c r="G718"/>
      <c r="H718"/>
      <c r="I718"/>
    </row>
    <row r="719" spans="1:9" x14ac:dyDescent="0.25">
      <c r="A719"/>
      <c r="B719"/>
      <c r="C719"/>
      <c r="D719"/>
      <c r="E719"/>
      <c r="G719"/>
      <c r="H719"/>
      <c r="I719"/>
    </row>
    <row r="720" spans="1:9" x14ac:dyDescent="0.25">
      <c r="A720"/>
      <c r="B720"/>
      <c r="C720"/>
      <c r="D720"/>
      <c r="E720"/>
      <c r="G720"/>
      <c r="H720"/>
      <c r="I720"/>
    </row>
    <row r="721" spans="1:9" x14ac:dyDescent="0.25">
      <c r="A721"/>
      <c r="B721"/>
      <c r="C721"/>
      <c r="D721"/>
      <c r="E721"/>
      <c r="G721"/>
      <c r="H721"/>
      <c r="I721"/>
    </row>
    <row r="722" spans="1:9" x14ac:dyDescent="0.25">
      <c r="A722"/>
      <c r="B722"/>
      <c r="C722"/>
      <c r="D722"/>
      <c r="E722"/>
      <c r="G722"/>
      <c r="H722"/>
      <c r="I722"/>
    </row>
    <row r="723" spans="1:9" x14ac:dyDescent="0.25">
      <c r="A723"/>
      <c r="B723"/>
      <c r="C723"/>
      <c r="D723"/>
      <c r="E723"/>
      <c r="G723"/>
      <c r="H723"/>
      <c r="I723"/>
    </row>
    <row r="724" spans="1:9" x14ac:dyDescent="0.25">
      <c r="A724"/>
      <c r="B724"/>
      <c r="C724"/>
      <c r="D724"/>
      <c r="E724"/>
      <c r="G724"/>
      <c r="H724"/>
      <c r="I724"/>
    </row>
    <row r="725" spans="1:9" x14ac:dyDescent="0.25">
      <c r="A725"/>
      <c r="B725"/>
      <c r="C725"/>
      <c r="D725"/>
      <c r="E725"/>
      <c r="G725"/>
      <c r="H725"/>
      <c r="I725"/>
    </row>
    <row r="726" spans="1:9" x14ac:dyDescent="0.25">
      <c r="A726"/>
      <c r="B726"/>
      <c r="C726"/>
      <c r="D726"/>
      <c r="E726"/>
      <c r="G726"/>
      <c r="H726"/>
      <c r="I726"/>
    </row>
    <row r="727" spans="1:9" x14ac:dyDescent="0.25">
      <c r="A727"/>
      <c r="B727"/>
      <c r="C727"/>
      <c r="D727"/>
      <c r="E727"/>
      <c r="G727"/>
      <c r="H727"/>
      <c r="I727"/>
    </row>
    <row r="728" spans="1:9" x14ac:dyDescent="0.25">
      <c r="A728"/>
      <c r="B728"/>
      <c r="C728"/>
      <c r="D728"/>
      <c r="E728"/>
      <c r="G728"/>
      <c r="H728"/>
      <c r="I728"/>
    </row>
    <row r="729" spans="1:9" x14ac:dyDescent="0.25">
      <c r="A729"/>
      <c r="B729"/>
      <c r="C729"/>
      <c r="D729"/>
      <c r="E729"/>
      <c r="G729"/>
      <c r="H729"/>
      <c r="I729"/>
    </row>
    <row r="730" spans="1:9" x14ac:dyDescent="0.25">
      <c r="A730"/>
      <c r="B730"/>
      <c r="C730"/>
      <c r="D730"/>
      <c r="E730"/>
      <c r="G730"/>
      <c r="H730"/>
      <c r="I730"/>
    </row>
    <row r="731" spans="1:9" x14ac:dyDescent="0.25">
      <c r="A731"/>
      <c r="B731"/>
      <c r="C731"/>
      <c r="D731"/>
      <c r="E731"/>
      <c r="G731"/>
      <c r="H731"/>
      <c r="I731"/>
    </row>
    <row r="732" spans="1:9" x14ac:dyDescent="0.25">
      <c r="A732"/>
      <c r="B732"/>
      <c r="C732"/>
      <c r="D732"/>
      <c r="E732"/>
      <c r="G732"/>
      <c r="H732"/>
      <c r="I732"/>
    </row>
    <row r="733" spans="1:9" x14ac:dyDescent="0.25">
      <c r="A733"/>
      <c r="B733"/>
      <c r="C733"/>
      <c r="D733"/>
      <c r="E733"/>
      <c r="G733"/>
      <c r="H733"/>
      <c r="I733"/>
    </row>
    <row r="734" spans="1:9" x14ac:dyDescent="0.25">
      <c r="A734"/>
      <c r="B734"/>
      <c r="C734"/>
      <c r="D734"/>
      <c r="E734"/>
      <c r="G734"/>
      <c r="H734"/>
      <c r="I734"/>
    </row>
    <row r="735" spans="1:9" x14ac:dyDescent="0.25">
      <c r="A735"/>
      <c r="B735"/>
      <c r="C735"/>
      <c r="D735"/>
      <c r="E735"/>
      <c r="G735"/>
      <c r="H735"/>
      <c r="I735"/>
    </row>
    <row r="736" spans="1:9" x14ac:dyDescent="0.25">
      <c r="A736"/>
      <c r="B736"/>
      <c r="C736"/>
      <c r="D736"/>
      <c r="E736"/>
      <c r="G736"/>
      <c r="H736"/>
      <c r="I736"/>
    </row>
    <row r="737" spans="1:9" x14ac:dyDescent="0.25">
      <c r="A737"/>
      <c r="B737"/>
      <c r="C737"/>
      <c r="D737"/>
      <c r="E737"/>
      <c r="G737"/>
      <c r="H737"/>
      <c r="I737"/>
    </row>
    <row r="738" spans="1:9" x14ac:dyDescent="0.25">
      <c r="A738"/>
      <c r="B738"/>
      <c r="C738"/>
      <c r="D738"/>
      <c r="E738"/>
      <c r="G738"/>
      <c r="H738"/>
      <c r="I738"/>
    </row>
    <row r="739" spans="1:9" x14ac:dyDescent="0.25">
      <c r="A739"/>
      <c r="B739"/>
      <c r="C739"/>
      <c r="D739"/>
      <c r="E739"/>
      <c r="G739"/>
      <c r="H739"/>
      <c r="I739"/>
    </row>
    <row r="740" spans="1:9" x14ac:dyDescent="0.25">
      <c r="A740"/>
      <c r="B740"/>
      <c r="C740"/>
      <c r="D740"/>
      <c r="E740"/>
      <c r="G740"/>
      <c r="H740"/>
      <c r="I740"/>
    </row>
    <row r="741" spans="1:9" x14ac:dyDescent="0.25">
      <c r="A741"/>
      <c r="B741"/>
      <c r="C741"/>
      <c r="D741"/>
      <c r="E741"/>
      <c r="G741"/>
      <c r="H741"/>
      <c r="I741"/>
    </row>
    <row r="742" spans="1:9" x14ac:dyDescent="0.25">
      <c r="A742"/>
      <c r="B742"/>
      <c r="C742"/>
      <c r="D742"/>
      <c r="E742"/>
      <c r="G742"/>
      <c r="H742"/>
      <c r="I742"/>
    </row>
    <row r="743" spans="1:9" x14ac:dyDescent="0.25">
      <c r="A743"/>
      <c r="B743"/>
      <c r="C743"/>
      <c r="D743"/>
      <c r="E743"/>
      <c r="G743"/>
      <c r="H743"/>
      <c r="I743"/>
    </row>
    <row r="744" spans="1:9" x14ac:dyDescent="0.25">
      <c r="A744"/>
      <c r="B744"/>
      <c r="C744"/>
      <c r="D744"/>
      <c r="E744"/>
      <c r="G744"/>
      <c r="H744"/>
      <c r="I744"/>
    </row>
    <row r="745" spans="1:9" x14ac:dyDescent="0.25">
      <c r="A745"/>
      <c r="B745"/>
      <c r="C745"/>
      <c r="D745"/>
      <c r="E745"/>
      <c r="G745"/>
      <c r="H745"/>
      <c r="I745"/>
    </row>
    <row r="746" spans="1:9" x14ac:dyDescent="0.25">
      <c r="A746"/>
      <c r="B746"/>
      <c r="C746"/>
      <c r="D746"/>
      <c r="E746"/>
      <c r="G746"/>
      <c r="H746"/>
      <c r="I746"/>
    </row>
    <row r="747" spans="1:9" x14ac:dyDescent="0.25">
      <c r="A747"/>
      <c r="B747"/>
      <c r="C747"/>
      <c r="D747"/>
      <c r="E747"/>
      <c r="G747"/>
      <c r="H747"/>
      <c r="I747"/>
    </row>
    <row r="748" spans="1:9" x14ac:dyDescent="0.25">
      <c r="A748"/>
      <c r="B748"/>
      <c r="C748"/>
      <c r="D748"/>
      <c r="E748"/>
      <c r="G748"/>
      <c r="H748"/>
      <c r="I748"/>
    </row>
    <row r="749" spans="1:9" x14ac:dyDescent="0.25">
      <c r="A749"/>
      <c r="B749"/>
      <c r="C749"/>
      <c r="D749"/>
      <c r="E749"/>
      <c r="G749"/>
      <c r="H749"/>
      <c r="I749"/>
    </row>
    <row r="750" spans="1:9" x14ac:dyDescent="0.25">
      <c r="A750"/>
      <c r="B750"/>
      <c r="C750"/>
      <c r="D750"/>
      <c r="E750"/>
      <c r="G750"/>
      <c r="H750"/>
      <c r="I750"/>
    </row>
    <row r="751" spans="1:9" x14ac:dyDescent="0.25">
      <c r="A751"/>
      <c r="B751"/>
      <c r="C751"/>
      <c r="D751"/>
      <c r="E751"/>
      <c r="G751"/>
      <c r="H751"/>
      <c r="I751"/>
    </row>
    <row r="752" spans="1:9" x14ac:dyDescent="0.25">
      <c r="A752"/>
      <c r="B752"/>
      <c r="C752"/>
      <c r="D752"/>
      <c r="E752"/>
      <c r="G752"/>
      <c r="H752"/>
      <c r="I752"/>
    </row>
    <row r="753" spans="1:9" x14ac:dyDescent="0.25">
      <c r="A753"/>
      <c r="B753"/>
      <c r="C753"/>
      <c r="D753"/>
      <c r="E753"/>
      <c r="G753"/>
      <c r="H753"/>
      <c r="I753"/>
    </row>
    <row r="754" spans="1:9" x14ac:dyDescent="0.25">
      <c r="A754"/>
      <c r="B754"/>
      <c r="C754"/>
      <c r="D754"/>
      <c r="E754"/>
      <c r="G754"/>
      <c r="H754"/>
      <c r="I754"/>
    </row>
    <row r="755" spans="1:9" x14ac:dyDescent="0.25">
      <c r="A755"/>
      <c r="B755"/>
      <c r="C755"/>
      <c r="D755"/>
      <c r="E755"/>
      <c r="G755"/>
      <c r="H755"/>
      <c r="I755"/>
    </row>
    <row r="756" spans="1:9" x14ac:dyDescent="0.25">
      <c r="A756"/>
      <c r="B756"/>
      <c r="C756"/>
      <c r="D756"/>
      <c r="E756"/>
      <c r="G756"/>
      <c r="H756"/>
      <c r="I756"/>
    </row>
    <row r="757" spans="1:9" x14ac:dyDescent="0.25">
      <c r="A757"/>
      <c r="B757"/>
      <c r="C757"/>
      <c r="D757"/>
      <c r="E757"/>
      <c r="G757"/>
      <c r="H757"/>
      <c r="I757"/>
    </row>
    <row r="758" spans="1:9" x14ac:dyDescent="0.25">
      <c r="A758"/>
      <c r="B758"/>
      <c r="C758"/>
      <c r="D758"/>
      <c r="E758"/>
      <c r="G758"/>
      <c r="H758"/>
      <c r="I758"/>
    </row>
    <row r="759" spans="1:9" x14ac:dyDescent="0.25">
      <c r="A759"/>
      <c r="B759"/>
      <c r="C759"/>
      <c r="D759"/>
      <c r="E759"/>
      <c r="G759"/>
      <c r="H759"/>
      <c r="I759"/>
    </row>
    <row r="760" spans="1:9" x14ac:dyDescent="0.25">
      <c r="A760"/>
      <c r="B760"/>
      <c r="C760"/>
      <c r="D760"/>
      <c r="E760"/>
      <c r="G760"/>
      <c r="H760"/>
      <c r="I760"/>
    </row>
    <row r="761" spans="1:9" x14ac:dyDescent="0.25">
      <c r="A761"/>
      <c r="B761"/>
      <c r="C761"/>
      <c r="D761"/>
      <c r="E761"/>
      <c r="G761"/>
      <c r="H761"/>
      <c r="I761"/>
    </row>
    <row r="762" spans="1:9" x14ac:dyDescent="0.25">
      <c r="A762"/>
      <c r="B762"/>
      <c r="C762"/>
      <c r="D762"/>
      <c r="E762"/>
      <c r="G762"/>
      <c r="H762"/>
      <c r="I762"/>
    </row>
    <row r="763" spans="1:9" x14ac:dyDescent="0.25">
      <c r="A763"/>
      <c r="B763"/>
      <c r="C763"/>
      <c r="D763"/>
      <c r="E763"/>
      <c r="G763"/>
      <c r="H763"/>
      <c r="I763"/>
    </row>
    <row r="764" spans="1:9" x14ac:dyDescent="0.25">
      <c r="A764"/>
      <c r="B764"/>
      <c r="C764"/>
      <c r="D764"/>
      <c r="E764"/>
      <c r="G764"/>
      <c r="H764"/>
      <c r="I764"/>
    </row>
    <row r="765" spans="1:9" x14ac:dyDescent="0.25">
      <c r="A765"/>
      <c r="B765"/>
      <c r="C765"/>
      <c r="D765"/>
      <c r="E765"/>
      <c r="G765"/>
      <c r="H765"/>
      <c r="I765"/>
    </row>
    <row r="766" spans="1:9" x14ac:dyDescent="0.25">
      <c r="A766"/>
      <c r="B766"/>
      <c r="C766"/>
      <c r="D766"/>
      <c r="E766"/>
      <c r="G766"/>
      <c r="H766"/>
      <c r="I766"/>
    </row>
    <row r="767" spans="1:9" x14ac:dyDescent="0.25">
      <c r="A767"/>
      <c r="B767"/>
      <c r="C767"/>
      <c r="D767"/>
      <c r="E767"/>
      <c r="G767"/>
      <c r="H767"/>
      <c r="I767"/>
    </row>
    <row r="768" spans="1:9" x14ac:dyDescent="0.25">
      <c r="A768"/>
      <c r="B768"/>
      <c r="C768"/>
      <c r="D768"/>
      <c r="E768"/>
      <c r="G768"/>
      <c r="H768"/>
      <c r="I768"/>
    </row>
    <row r="769" spans="1:9" x14ac:dyDescent="0.25">
      <c r="A769"/>
      <c r="B769"/>
      <c r="C769"/>
      <c r="D769"/>
      <c r="E769"/>
      <c r="G769"/>
      <c r="H769"/>
      <c r="I769"/>
    </row>
    <row r="770" spans="1:9" x14ac:dyDescent="0.25">
      <c r="A770"/>
      <c r="B770"/>
      <c r="C770"/>
      <c r="D770"/>
      <c r="E770"/>
      <c r="G770"/>
      <c r="H770"/>
      <c r="I770"/>
    </row>
    <row r="771" spans="1:9" x14ac:dyDescent="0.25">
      <c r="A771"/>
      <c r="B771"/>
      <c r="C771"/>
      <c r="D771"/>
      <c r="E771"/>
      <c r="G771"/>
      <c r="H771"/>
      <c r="I771"/>
    </row>
    <row r="772" spans="1:9" x14ac:dyDescent="0.25">
      <c r="A772"/>
      <c r="B772"/>
      <c r="C772"/>
      <c r="D772"/>
      <c r="E772"/>
      <c r="G772"/>
      <c r="H772"/>
      <c r="I772"/>
    </row>
    <row r="773" spans="1:9" x14ac:dyDescent="0.25">
      <c r="A773"/>
      <c r="B773"/>
      <c r="C773"/>
      <c r="D773"/>
      <c r="E773"/>
      <c r="G773"/>
      <c r="H773"/>
      <c r="I773"/>
    </row>
    <row r="774" spans="1:9" x14ac:dyDescent="0.25">
      <c r="A774"/>
      <c r="B774"/>
      <c r="C774"/>
      <c r="D774"/>
      <c r="E774"/>
      <c r="G774"/>
      <c r="H774"/>
      <c r="I774"/>
    </row>
    <row r="775" spans="1:9" x14ac:dyDescent="0.25">
      <c r="A775"/>
      <c r="B775"/>
      <c r="C775"/>
      <c r="D775"/>
      <c r="E775"/>
      <c r="G775"/>
      <c r="H775"/>
      <c r="I775"/>
    </row>
    <row r="776" spans="1:9" x14ac:dyDescent="0.25">
      <c r="A776"/>
      <c r="B776"/>
      <c r="C776"/>
      <c r="D776"/>
      <c r="E776"/>
      <c r="G776"/>
      <c r="H776"/>
      <c r="I776"/>
    </row>
    <row r="777" spans="1:9" x14ac:dyDescent="0.25">
      <c r="A777"/>
      <c r="B777"/>
      <c r="C777"/>
      <c r="D777"/>
      <c r="E777"/>
      <c r="G777"/>
      <c r="H777"/>
      <c r="I777"/>
    </row>
    <row r="778" spans="1:9" x14ac:dyDescent="0.25">
      <c r="A778"/>
      <c r="B778"/>
      <c r="C778"/>
      <c r="D778"/>
      <c r="E778"/>
      <c r="G778"/>
      <c r="H778"/>
      <c r="I778"/>
    </row>
    <row r="779" spans="1:9" x14ac:dyDescent="0.25">
      <c r="A779"/>
      <c r="B779"/>
      <c r="C779"/>
      <c r="D779"/>
      <c r="E779"/>
      <c r="G779"/>
      <c r="H779"/>
      <c r="I779"/>
    </row>
    <row r="780" spans="1:9" x14ac:dyDescent="0.25">
      <c r="A780"/>
      <c r="B780"/>
      <c r="C780"/>
      <c r="D780"/>
      <c r="E780"/>
      <c r="G780"/>
      <c r="H780"/>
      <c r="I780"/>
    </row>
    <row r="781" spans="1:9" x14ac:dyDescent="0.25">
      <c r="A781"/>
      <c r="B781"/>
      <c r="C781"/>
      <c r="D781"/>
      <c r="E781"/>
      <c r="G781"/>
      <c r="H781"/>
      <c r="I781"/>
    </row>
    <row r="782" spans="1:9" x14ac:dyDescent="0.25">
      <c r="A782"/>
      <c r="B782"/>
      <c r="C782"/>
      <c r="D782"/>
      <c r="E782"/>
      <c r="G782"/>
      <c r="H782"/>
      <c r="I782"/>
    </row>
    <row r="783" spans="1:9" x14ac:dyDescent="0.25">
      <c r="A783"/>
      <c r="B783"/>
      <c r="C783"/>
      <c r="D783"/>
      <c r="E783"/>
      <c r="G783"/>
      <c r="H783"/>
      <c r="I783"/>
    </row>
    <row r="784" spans="1:9" x14ac:dyDescent="0.25">
      <c r="A784"/>
      <c r="B784"/>
      <c r="C784"/>
      <c r="D784"/>
      <c r="E784"/>
      <c r="G784"/>
      <c r="H784"/>
      <c r="I784"/>
    </row>
    <row r="785" spans="1:9" x14ac:dyDescent="0.25">
      <c r="A785"/>
      <c r="B785"/>
      <c r="C785"/>
      <c r="D785"/>
      <c r="E785"/>
      <c r="G785"/>
      <c r="H785"/>
      <c r="I785"/>
    </row>
    <row r="786" spans="1:9" x14ac:dyDescent="0.25">
      <c r="A786"/>
      <c r="B786"/>
      <c r="C786"/>
      <c r="D786"/>
      <c r="E786"/>
      <c r="G786"/>
      <c r="H786"/>
      <c r="I786"/>
    </row>
    <row r="787" spans="1:9" x14ac:dyDescent="0.25">
      <c r="A787"/>
      <c r="B787"/>
      <c r="C787"/>
      <c r="D787"/>
      <c r="E787"/>
      <c r="G787"/>
      <c r="H787"/>
      <c r="I787"/>
    </row>
    <row r="788" spans="1:9" x14ac:dyDescent="0.25">
      <c r="A788"/>
      <c r="B788"/>
      <c r="C788"/>
      <c r="D788"/>
      <c r="E788"/>
      <c r="G788"/>
      <c r="H788"/>
      <c r="I788"/>
    </row>
    <row r="789" spans="1:9" x14ac:dyDescent="0.25">
      <c r="A789"/>
      <c r="B789"/>
      <c r="C789"/>
      <c r="D789"/>
      <c r="E789"/>
      <c r="G789"/>
      <c r="H789"/>
      <c r="I789"/>
    </row>
    <row r="790" spans="1:9" x14ac:dyDescent="0.25">
      <c r="A790"/>
      <c r="B790"/>
      <c r="C790"/>
      <c r="D790"/>
      <c r="E790"/>
      <c r="G790"/>
      <c r="H790"/>
      <c r="I790"/>
    </row>
    <row r="791" spans="1:9" x14ac:dyDescent="0.25">
      <c r="A791"/>
      <c r="B791"/>
      <c r="C791"/>
      <c r="D791"/>
      <c r="E791"/>
      <c r="G791"/>
      <c r="H791"/>
      <c r="I791"/>
    </row>
    <row r="792" spans="1:9" x14ac:dyDescent="0.25">
      <c r="A792"/>
      <c r="B792"/>
      <c r="C792"/>
      <c r="D792"/>
      <c r="E792"/>
      <c r="G792"/>
      <c r="H792"/>
      <c r="I792"/>
    </row>
    <row r="793" spans="1:9" x14ac:dyDescent="0.25">
      <c r="A793"/>
      <c r="B793"/>
      <c r="C793"/>
      <c r="D793"/>
      <c r="E793"/>
      <c r="G793"/>
      <c r="H793"/>
      <c r="I793"/>
    </row>
    <row r="794" spans="1:9" x14ac:dyDescent="0.25">
      <c r="A794"/>
      <c r="B794"/>
      <c r="C794"/>
      <c r="D794"/>
      <c r="E794"/>
      <c r="G794"/>
      <c r="H794"/>
      <c r="I794"/>
    </row>
    <row r="795" spans="1:9" x14ac:dyDescent="0.25">
      <c r="A795"/>
      <c r="B795"/>
      <c r="C795"/>
      <c r="D795"/>
      <c r="E795"/>
      <c r="G795"/>
      <c r="H795"/>
      <c r="I795"/>
    </row>
    <row r="796" spans="1:9" x14ac:dyDescent="0.25">
      <c r="A796"/>
      <c r="B796"/>
      <c r="C796"/>
      <c r="D796"/>
      <c r="E796"/>
      <c r="G796"/>
      <c r="H796"/>
      <c r="I796"/>
    </row>
    <row r="797" spans="1:9" x14ac:dyDescent="0.25">
      <c r="A797"/>
      <c r="B797"/>
      <c r="C797"/>
      <c r="D797"/>
      <c r="E797"/>
      <c r="G797"/>
      <c r="H797"/>
      <c r="I797"/>
    </row>
    <row r="798" spans="1:9" x14ac:dyDescent="0.25">
      <c r="A798"/>
      <c r="B798"/>
      <c r="C798"/>
      <c r="D798"/>
      <c r="E798"/>
      <c r="G798"/>
      <c r="H798"/>
      <c r="I798"/>
    </row>
    <row r="799" spans="1:9" x14ac:dyDescent="0.25">
      <c r="A799"/>
      <c r="B799"/>
      <c r="C799"/>
      <c r="D799"/>
      <c r="E799"/>
      <c r="G799"/>
      <c r="H799"/>
      <c r="I799"/>
    </row>
    <row r="800" spans="1:9" x14ac:dyDescent="0.25">
      <c r="A800"/>
      <c r="B800"/>
      <c r="C800"/>
      <c r="D800"/>
      <c r="E800"/>
      <c r="G800"/>
      <c r="H800"/>
      <c r="I800"/>
    </row>
    <row r="801" spans="1:9" x14ac:dyDescent="0.25">
      <c r="A801"/>
      <c r="B801"/>
      <c r="C801"/>
      <c r="D801"/>
      <c r="E801"/>
      <c r="G801"/>
      <c r="H801"/>
      <c r="I801"/>
    </row>
    <row r="802" spans="1:9" x14ac:dyDescent="0.25">
      <c r="A802"/>
      <c r="B802"/>
      <c r="C802"/>
      <c r="D802"/>
      <c r="E802"/>
      <c r="G802"/>
      <c r="H802"/>
      <c r="I802"/>
    </row>
    <row r="803" spans="1:9" x14ac:dyDescent="0.25">
      <c r="A803"/>
      <c r="B803"/>
      <c r="C803"/>
      <c r="D803"/>
      <c r="E803"/>
      <c r="G803"/>
      <c r="H803"/>
      <c r="I803"/>
    </row>
    <row r="804" spans="1:9" x14ac:dyDescent="0.25">
      <c r="A804"/>
      <c r="B804"/>
      <c r="C804"/>
      <c r="D804"/>
      <c r="E804"/>
      <c r="G804"/>
      <c r="H804"/>
      <c r="I804"/>
    </row>
    <row r="805" spans="1:9" x14ac:dyDescent="0.25">
      <c r="A805"/>
      <c r="B805"/>
      <c r="C805"/>
      <c r="D805"/>
      <c r="E805"/>
      <c r="G805"/>
      <c r="H805"/>
      <c r="I805"/>
    </row>
    <row r="806" spans="1:9" x14ac:dyDescent="0.25">
      <c r="A806"/>
      <c r="B806"/>
      <c r="C806"/>
      <c r="D806"/>
      <c r="E806"/>
      <c r="G806"/>
      <c r="H806"/>
      <c r="I806"/>
    </row>
    <row r="807" spans="1:9" x14ac:dyDescent="0.25">
      <c r="A807"/>
      <c r="B807"/>
      <c r="C807"/>
      <c r="D807"/>
      <c r="E807"/>
      <c r="G807"/>
      <c r="H807"/>
      <c r="I807"/>
    </row>
    <row r="808" spans="1:9" x14ac:dyDescent="0.25">
      <c r="A808"/>
      <c r="B808"/>
      <c r="C808"/>
      <c r="D808"/>
      <c r="E808"/>
      <c r="G808"/>
      <c r="H808"/>
      <c r="I808"/>
    </row>
    <row r="809" spans="1:9" x14ac:dyDescent="0.25">
      <c r="A809"/>
      <c r="B809"/>
      <c r="C809"/>
      <c r="D809"/>
      <c r="E809"/>
      <c r="G809"/>
      <c r="H809"/>
      <c r="I809"/>
    </row>
    <row r="810" spans="1:9" x14ac:dyDescent="0.25">
      <c r="A810"/>
      <c r="B810"/>
      <c r="C810"/>
      <c r="D810"/>
      <c r="E810"/>
      <c r="G810"/>
      <c r="H810"/>
      <c r="I810"/>
    </row>
    <row r="811" spans="1:9" x14ac:dyDescent="0.25">
      <c r="A811"/>
      <c r="B811"/>
      <c r="C811"/>
      <c r="D811"/>
      <c r="E811"/>
      <c r="G811"/>
      <c r="H811"/>
      <c r="I811"/>
    </row>
    <row r="812" spans="1:9" x14ac:dyDescent="0.25">
      <c r="A812"/>
      <c r="B812"/>
      <c r="C812"/>
      <c r="D812"/>
      <c r="E812"/>
      <c r="G812"/>
      <c r="H812"/>
      <c r="I812"/>
    </row>
    <row r="813" spans="1:9" x14ac:dyDescent="0.25">
      <c r="A813"/>
      <c r="B813"/>
      <c r="C813"/>
      <c r="D813"/>
      <c r="E813"/>
      <c r="G813"/>
      <c r="H813"/>
      <c r="I813"/>
    </row>
    <row r="814" spans="1:9" x14ac:dyDescent="0.25">
      <c r="A814"/>
      <c r="B814"/>
      <c r="C814"/>
      <c r="D814"/>
      <c r="E814"/>
      <c r="G814"/>
      <c r="H814"/>
      <c r="I814"/>
    </row>
    <row r="815" spans="1:9" x14ac:dyDescent="0.25">
      <c r="A815"/>
      <c r="B815"/>
      <c r="C815"/>
      <c r="D815"/>
      <c r="E815"/>
      <c r="G815"/>
      <c r="H815"/>
      <c r="I815"/>
    </row>
    <row r="816" spans="1:9" x14ac:dyDescent="0.25">
      <c r="A816"/>
      <c r="B816"/>
      <c r="C816"/>
      <c r="D816"/>
      <c r="E816"/>
      <c r="G816"/>
      <c r="H816"/>
      <c r="I816"/>
    </row>
    <row r="817" spans="1:9" x14ac:dyDescent="0.25">
      <c r="A817"/>
      <c r="B817"/>
      <c r="C817"/>
      <c r="D817"/>
      <c r="E817"/>
      <c r="G817"/>
      <c r="H817"/>
      <c r="I817"/>
    </row>
    <row r="818" spans="1:9" x14ac:dyDescent="0.25">
      <c r="A818"/>
      <c r="B818"/>
      <c r="C818"/>
      <c r="D818"/>
      <c r="E818"/>
      <c r="G818"/>
      <c r="H818"/>
      <c r="I818"/>
    </row>
    <row r="819" spans="1:9" x14ac:dyDescent="0.25">
      <c r="A819"/>
      <c r="B819"/>
      <c r="C819"/>
      <c r="D819"/>
      <c r="E819"/>
      <c r="G819"/>
      <c r="H819"/>
      <c r="I819"/>
    </row>
    <row r="820" spans="1:9" x14ac:dyDescent="0.25">
      <c r="A820"/>
      <c r="B820"/>
      <c r="C820"/>
      <c r="D820"/>
      <c r="E820"/>
      <c r="G820"/>
      <c r="H820"/>
      <c r="I820"/>
    </row>
    <row r="821" spans="1:9" x14ac:dyDescent="0.25">
      <c r="A821"/>
      <c r="B821"/>
      <c r="C821"/>
      <c r="D821"/>
      <c r="E821"/>
      <c r="G821"/>
      <c r="H821"/>
      <c r="I821"/>
    </row>
    <row r="822" spans="1:9" x14ac:dyDescent="0.25">
      <c r="A822"/>
      <c r="B822"/>
      <c r="C822"/>
      <c r="D822"/>
      <c r="E822"/>
      <c r="G822"/>
      <c r="H822"/>
      <c r="I822"/>
    </row>
    <row r="823" spans="1:9" x14ac:dyDescent="0.25">
      <c r="A823"/>
      <c r="B823"/>
      <c r="C823"/>
      <c r="D823"/>
      <c r="E823"/>
      <c r="G823"/>
      <c r="H823"/>
      <c r="I823"/>
    </row>
    <row r="824" spans="1:9" x14ac:dyDescent="0.25">
      <c r="A824"/>
      <c r="B824"/>
      <c r="C824"/>
      <c r="D824"/>
      <c r="E824"/>
      <c r="G824"/>
      <c r="H824"/>
      <c r="I824"/>
    </row>
    <row r="825" spans="1:9" x14ac:dyDescent="0.25">
      <c r="A825"/>
      <c r="B825"/>
      <c r="C825"/>
      <c r="D825"/>
      <c r="E825"/>
      <c r="G825"/>
      <c r="H825"/>
      <c r="I825"/>
    </row>
    <row r="826" spans="1:9" x14ac:dyDescent="0.25">
      <c r="A826"/>
      <c r="B826"/>
      <c r="C826"/>
      <c r="D826"/>
      <c r="E826"/>
      <c r="G826"/>
      <c r="H826"/>
      <c r="I826"/>
    </row>
    <row r="827" spans="1:9" x14ac:dyDescent="0.25">
      <c r="A827"/>
      <c r="B827"/>
      <c r="C827"/>
      <c r="D827"/>
      <c r="E827"/>
      <c r="G827"/>
      <c r="H827"/>
      <c r="I827"/>
    </row>
    <row r="828" spans="1:9" x14ac:dyDescent="0.25">
      <c r="A828"/>
      <c r="B828"/>
      <c r="C828"/>
      <c r="D828"/>
      <c r="E828"/>
      <c r="G828"/>
      <c r="H828"/>
      <c r="I828"/>
    </row>
    <row r="829" spans="1:9" x14ac:dyDescent="0.25">
      <c r="A829"/>
      <c r="B829"/>
      <c r="C829"/>
      <c r="D829"/>
      <c r="E829"/>
      <c r="G829"/>
      <c r="H829"/>
      <c r="I829"/>
    </row>
    <row r="830" spans="1:9" x14ac:dyDescent="0.25">
      <c r="A830"/>
      <c r="B830"/>
      <c r="C830"/>
      <c r="D830"/>
      <c r="E830"/>
      <c r="G830"/>
      <c r="H830"/>
      <c r="I830"/>
    </row>
    <row r="831" spans="1:9" x14ac:dyDescent="0.25">
      <c r="A831"/>
      <c r="B831"/>
      <c r="C831"/>
      <c r="D831"/>
      <c r="E831"/>
      <c r="G831"/>
      <c r="H831"/>
      <c r="I831"/>
    </row>
    <row r="832" spans="1:9" x14ac:dyDescent="0.25">
      <c r="A832"/>
      <c r="B832"/>
      <c r="C832"/>
      <c r="D832"/>
      <c r="E832"/>
      <c r="G832"/>
      <c r="H832"/>
      <c r="I832"/>
    </row>
    <row r="833" spans="1:9" x14ac:dyDescent="0.25">
      <c r="A833"/>
      <c r="B833"/>
      <c r="C833"/>
      <c r="D833"/>
      <c r="E833"/>
      <c r="G833"/>
      <c r="H833"/>
      <c r="I833"/>
    </row>
    <row r="834" spans="1:9" x14ac:dyDescent="0.25">
      <c r="A834"/>
      <c r="B834"/>
      <c r="C834"/>
      <c r="D834"/>
      <c r="E834"/>
      <c r="G834"/>
      <c r="H834"/>
      <c r="I834"/>
    </row>
    <row r="835" spans="1:9" x14ac:dyDescent="0.25">
      <c r="A835"/>
      <c r="B835"/>
      <c r="C835"/>
      <c r="D835"/>
      <c r="E835"/>
      <c r="G835"/>
      <c r="H835"/>
      <c r="I835"/>
    </row>
    <row r="836" spans="1:9" x14ac:dyDescent="0.25">
      <c r="A836"/>
      <c r="B836"/>
      <c r="C836"/>
      <c r="D836"/>
      <c r="E836"/>
      <c r="G836"/>
      <c r="H836"/>
      <c r="I836"/>
    </row>
    <row r="837" spans="1:9" x14ac:dyDescent="0.25">
      <c r="A837"/>
      <c r="B837"/>
      <c r="C837"/>
      <c r="D837"/>
      <c r="E837"/>
      <c r="G837"/>
      <c r="H837"/>
      <c r="I837"/>
    </row>
    <row r="838" spans="1:9" x14ac:dyDescent="0.25">
      <c r="A838"/>
      <c r="B838"/>
      <c r="C838"/>
      <c r="D838"/>
      <c r="E838"/>
      <c r="G838"/>
      <c r="H838"/>
      <c r="I838"/>
    </row>
    <row r="839" spans="1:9" x14ac:dyDescent="0.25">
      <c r="A839"/>
      <c r="B839"/>
      <c r="C839"/>
      <c r="D839"/>
      <c r="E839"/>
      <c r="G839"/>
      <c r="H839"/>
      <c r="I839"/>
    </row>
    <row r="840" spans="1:9" x14ac:dyDescent="0.25">
      <c r="A840"/>
      <c r="B840"/>
      <c r="C840"/>
      <c r="D840"/>
      <c r="E840"/>
      <c r="G840"/>
      <c r="H840"/>
      <c r="I840"/>
    </row>
    <row r="841" spans="1:9" x14ac:dyDescent="0.25">
      <c r="A841"/>
      <c r="B841"/>
      <c r="C841"/>
      <c r="D841"/>
      <c r="E841"/>
      <c r="G841"/>
      <c r="H841"/>
      <c r="I841"/>
    </row>
    <row r="842" spans="1:9" x14ac:dyDescent="0.25">
      <c r="A842"/>
      <c r="B842"/>
      <c r="C842"/>
      <c r="D842"/>
      <c r="E842"/>
      <c r="G842"/>
      <c r="H842"/>
      <c r="I842"/>
    </row>
    <row r="843" spans="1:9" x14ac:dyDescent="0.25">
      <c r="A843"/>
      <c r="B843"/>
      <c r="C843"/>
      <c r="D843"/>
      <c r="E843"/>
      <c r="G843"/>
      <c r="H843"/>
      <c r="I843"/>
    </row>
    <row r="844" spans="1:9" x14ac:dyDescent="0.25">
      <c r="A844"/>
      <c r="B844"/>
      <c r="C844"/>
      <c r="D844"/>
      <c r="E844"/>
      <c r="G844"/>
      <c r="H844"/>
      <c r="I844"/>
    </row>
    <row r="845" spans="1:9" x14ac:dyDescent="0.25">
      <c r="A845"/>
      <c r="B845"/>
      <c r="C845"/>
      <c r="D845"/>
      <c r="E845"/>
      <c r="G845"/>
      <c r="H845"/>
      <c r="I845"/>
    </row>
    <row r="846" spans="1:9" x14ac:dyDescent="0.25">
      <c r="A846"/>
      <c r="B846"/>
      <c r="C846"/>
      <c r="D846"/>
      <c r="E846"/>
      <c r="G846"/>
      <c r="H846"/>
      <c r="I846"/>
    </row>
    <row r="847" spans="1:9" x14ac:dyDescent="0.25">
      <c r="A847"/>
      <c r="B847"/>
      <c r="C847"/>
      <c r="D847"/>
      <c r="E847"/>
      <c r="G847"/>
      <c r="H847"/>
      <c r="I847"/>
    </row>
    <row r="848" spans="1:9" x14ac:dyDescent="0.25">
      <c r="A848"/>
      <c r="B848"/>
      <c r="C848"/>
      <c r="D848"/>
      <c r="E848"/>
      <c r="G848"/>
      <c r="H848"/>
      <c r="I848"/>
    </row>
    <row r="849" spans="1:9" x14ac:dyDescent="0.25">
      <c r="A849"/>
      <c r="B849"/>
      <c r="C849"/>
      <c r="D849"/>
      <c r="E849"/>
      <c r="G849"/>
      <c r="H849"/>
      <c r="I849"/>
    </row>
    <row r="850" spans="1:9" x14ac:dyDescent="0.25">
      <c r="A850"/>
      <c r="B850"/>
      <c r="C850"/>
      <c r="D850"/>
      <c r="E850"/>
      <c r="G850"/>
      <c r="H850"/>
      <c r="I850"/>
    </row>
    <row r="851" spans="1:9" x14ac:dyDescent="0.25">
      <c r="A851"/>
      <c r="B851"/>
      <c r="C851"/>
      <c r="D851"/>
      <c r="E851"/>
      <c r="G851"/>
      <c r="H851"/>
      <c r="I851"/>
    </row>
    <row r="852" spans="1:9" x14ac:dyDescent="0.25">
      <c r="A852"/>
      <c r="B852"/>
      <c r="C852"/>
      <c r="D852"/>
      <c r="E852"/>
      <c r="G852"/>
      <c r="H852"/>
      <c r="I852"/>
    </row>
    <row r="853" spans="1:9" x14ac:dyDescent="0.25">
      <c r="A853"/>
      <c r="B853"/>
      <c r="C853"/>
      <c r="D853"/>
      <c r="E853"/>
      <c r="G853"/>
      <c r="H853"/>
      <c r="I853"/>
    </row>
    <row r="854" spans="1:9" x14ac:dyDescent="0.25">
      <c r="A854"/>
      <c r="B854"/>
      <c r="C854"/>
      <c r="D854"/>
      <c r="E854"/>
      <c r="G854"/>
      <c r="H854"/>
      <c r="I854"/>
    </row>
    <row r="855" spans="1:9" x14ac:dyDescent="0.25">
      <c r="A855"/>
      <c r="B855"/>
      <c r="C855"/>
      <c r="D855"/>
      <c r="E855"/>
      <c r="G855"/>
      <c r="H855"/>
      <c r="I855"/>
    </row>
    <row r="856" spans="1:9" x14ac:dyDescent="0.25">
      <c r="A856"/>
      <c r="B856"/>
      <c r="C856"/>
      <c r="D856"/>
      <c r="E856"/>
      <c r="G856"/>
      <c r="H856"/>
      <c r="I856"/>
    </row>
    <row r="857" spans="1:9" x14ac:dyDescent="0.25">
      <c r="A857"/>
      <c r="B857"/>
      <c r="C857"/>
      <c r="D857"/>
      <c r="E857"/>
      <c r="G857"/>
      <c r="H857"/>
      <c r="I857"/>
    </row>
    <row r="858" spans="1:9" x14ac:dyDescent="0.25">
      <c r="A858"/>
      <c r="B858"/>
      <c r="C858"/>
      <c r="D858"/>
      <c r="E858"/>
      <c r="G858"/>
      <c r="H858"/>
      <c r="I858"/>
    </row>
    <row r="859" spans="1:9" x14ac:dyDescent="0.25">
      <c r="A859"/>
      <c r="B859"/>
      <c r="C859"/>
      <c r="D859"/>
      <c r="E859"/>
      <c r="G859"/>
      <c r="H859"/>
      <c r="I859"/>
    </row>
    <row r="860" spans="1:9" x14ac:dyDescent="0.25">
      <c r="A860"/>
      <c r="B860"/>
      <c r="C860"/>
      <c r="D860"/>
      <c r="E860"/>
      <c r="G860"/>
      <c r="H860"/>
      <c r="I860"/>
    </row>
    <row r="861" spans="1:9" x14ac:dyDescent="0.25">
      <c r="A861"/>
      <c r="B861"/>
      <c r="C861"/>
      <c r="D861"/>
      <c r="E861"/>
      <c r="G861"/>
      <c r="H861"/>
      <c r="I861"/>
    </row>
    <row r="862" spans="1:9" x14ac:dyDescent="0.25">
      <c r="A862"/>
      <c r="B862"/>
      <c r="C862"/>
      <c r="D862"/>
      <c r="E862"/>
      <c r="G862"/>
      <c r="H862"/>
      <c r="I862"/>
    </row>
    <row r="863" spans="1:9" x14ac:dyDescent="0.25">
      <c r="A863"/>
      <c r="B863"/>
      <c r="C863"/>
      <c r="D863"/>
      <c r="E863"/>
      <c r="G863"/>
      <c r="H863"/>
      <c r="I863"/>
    </row>
    <row r="864" spans="1:9" x14ac:dyDescent="0.25">
      <c r="A864"/>
      <c r="B864"/>
      <c r="C864"/>
      <c r="D864"/>
      <c r="E864"/>
      <c r="G864"/>
      <c r="H864"/>
      <c r="I864"/>
    </row>
    <row r="865" spans="1:9" x14ac:dyDescent="0.25">
      <c r="A865"/>
      <c r="B865"/>
      <c r="C865"/>
      <c r="D865"/>
      <c r="E865"/>
      <c r="G865"/>
      <c r="H865"/>
      <c r="I865"/>
    </row>
    <row r="866" spans="1:9" x14ac:dyDescent="0.25">
      <c r="A866"/>
      <c r="B866"/>
      <c r="C866"/>
      <c r="D866"/>
      <c r="E866"/>
      <c r="G866"/>
      <c r="H866"/>
      <c r="I866"/>
    </row>
    <row r="867" spans="1:9" x14ac:dyDescent="0.25">
      <c r="A867"/>
      <c r="B867"/>
      <c r="C867"/>
      <c r="D867"/>
      <c r="E867"/>
      <c r="G867"/>
      <c r="H867"/>
      <c r="I867"/>
    </row>
    <row r="868" spans="1:9" x14ac:dyDescent="0.25">
      <c r="A868"/>
      <c r="B868"/>
      <c r="C868"/>
      <c r="D868"/>
      <c r="E868"/>
      <c r="G868"/>
      <c r="H868"/>
      <c r="I868"/>
    </row>
    <row r="869" spans="1:9" x14ac:dyDescent="0.25">
      <c r="A869"/>
      <c r="B869"/>
      <c r="C869"/>
      <c r="D869"/>
      <c r="E869"/>
      <c r="G869"/>
      <c r="H869"/>
      <c r="I869"/>
    </row>
    <row r="870" spans="1:9" x14ac:dyDescent="0.25">
      <c r="A870"/>
      <c r="B870"/>
      <c r="C870"/>
      <c r="D870"/>
      <c r="E870"/>
      <c r="G870"/>
      <c r="H870"/>
      <c r="I870"/>
    </row>
    <row r="871" spans="1:9" x14ac:dyDescent="0.25">
      <c r="A871"/>
      <c r="B871"/>
      <c r="C871"/>
      <c r="D871"/>
      <c r="E871"/>
      <c r="G871"/>
      <c r="H871"/>
      <c r="I871"/>
    </row>
    <row r="872" spans="1:9" x14ac:dyDescent="0.25">
      <c r="A872"/>
      <c r="B872"/>
      <c r="C872"/>
      <c r="D872"/>
      <c r="E872"/>
      <c r="G872"/>
      <c r="H872"/>
      <c r="I872"/>
    </row>
    <row r="873" spans="1:9" x14ac:dyDescent="0.25">
      <c r="A873"/>
      <c r="B873"/>
      <c r="C873"/>
      <c r="D873"/>
      <c r="E873"/>
      <c r="G873"/>
      <c r="H873"/>
      <c r="I873"/>
    </row>
    <row r="874" spans="1:9" x14ac:dyDescent="0.25">
      <c r="A874"/>
      <c r="B874"/>
      <c r="C874"/>
      <c r="D874"/>
      <c r="E874"/>
      <c r="G874"/>
      <c r="H874"/>
      <c r="I874"/>
    </row>
    <row r="875" spans="1:9" x14ac:dyDescent="0.25">
      <c r="A875"/>
      <c r="B875"/>
      <c r="C875"/>
      <c r="D875"/>
      <c r="E875"/>
      <c r="G875"/>
      <c r="H875"/>
      <c r="I875"/>
    </row>
    <row r="876" spans="1:9" x14ac:dyDescent="0.25">
      <c r="A876"/>
      <c r="B876"/>
      <c r="C876"/>
      <c r="D876"/>
      <c r="E876"/>
      <c r="G876"/>
      <c r="H876"/>
      <c r="I876"/>
    </row>
    <row r="877" spans="1:9" x14ac:dyDescent="0.25">
      <c r="A877"/>
      <c r="B877"/>
      <c r="C877"/>
      <c r="D877"/>
      <c r="E877"/>
      <c r="G877"/>
      <c r="H877"/>
      <c r="I877"/>
    </row>
    <row r="878" spans="1:9" x14ac:dyDescent="0.25">
      <c r="A878"/>
      <c r="B878"/>
      <c r="C878"/>
      <c r="D878"/>
      <c r="E878"/>
      <c r="G878"/>
      <c r="H878"/>
      <c r="I878"/>
    </row>
    <row r="879" spans="1:9" x14ac:dyDescent="0.25">
      <c r="A879"/>
      <c r="B879"/>
      <c r="C879"/>
      <c r="D879"/>
      <c r="E879"/>
      <c r="G879"/>
      <c r="H879"/>
      <c r="I879"/>
    </row>
    <row r="880" spans="1:9" x14ac:dyDescent="0.25">
      <c r="A880"/>
      <c r="B880"/>
      <c r="C880"/>
      <c r="D880"/>
      <c r="E880"/>
      <c r="G880"/>
      <c r="H880"/>
      <c r="I880"/>
    </row>
    <row r="881" spans="1:9" x14ac:dyDescent="0.25">
      <c r="A881"/>
      <c r="B881"/>
      <c r="C881"/>
      <c r="D881"/>
      <c r="E881"/>
      <c r="G881"/>
      <c r="H881"/>
      <c r="I881"/>
    </row>
    <row r="882" spans="1:9" x14ac:dyDescent="0.25">
      <c r="A882"/>
      <c r="B882"/>
      <c r="C882"/>
      <c r="D882"/>
      <c r="E882"/>
      <c r="G882"/>
      <c r="H882"/>
      <c r="I882"/>
    </row>
    <row r="883" spans="1:9" x14ac:dyDescent="0.25">
      <c r="A883"/>
      <c r="B883"/>
      <c r="C883"/>
      <c r="D883"/>
      <c r="E883"/>
      <c r="G883"/>
      <c r="H883"/>
      <c r="I883"/>
    </row>
    <row r="884" spans="1:9" x14ac:dyDescent="0.25">
      <c r="A884"/>
      <c r="B884"/>
      <c r="C884"/>
      <c r="D884"/>
      <c r="E884"/>
      <c r="G884"/>
      <c r="H884"/>
      <c r="I884"/>
    </row>
    <row r="885" spans="1:9" x14ac:dyDescent="0.25">
      <c r="A885"/>
      <c r="B885"/>
      <c r="C885"/>
      <c r="D885"/>
      <c r="E885"/>
      <c r="G885"/>
      <c r="H885"/>
      <c r="I885"/>
    </row>
    <row r="886" spans="1:9" x14ac:dyDescent="0.25">
      <c r="A886"/>
      <c r="B886"/>
      <c r="C886"/>
      <c r="D886"/>
      <c r="E886"/>
      <c r="G886"/>
      <c r="H886"/>
      <c r="I886"/>
    </row>
    <row r="887" spans="1:9" x14ac:dyDescent="0.25">
      <c r="A887"/>
      <c r="B887"/>
      <c r="C887"/>
      <c r="D887"/>
      <c r="E887"/>
      <c r="G887"/>
      <c r="H887"/>
      <c r="I887"/>
    </row>
    <row r="888" spans="1:9" x14ac:dyDescent="0.25">
      <c r="A888"/>
      <c r="B888"/>
      <c r="C888"/>
      <c r="D888"/>
      <c r="E888"/>
      <c r="G888"/>
      <c r="H888"/>
      <c r="I888"/>
    </row>
    <row r="889" spans="1:9" x14ac:dyDescent="0.25">
      <c r="A889"/>
      <c r="B889"/>
      <c r="C889"/>
      <c r="D889"/>
      <c r="E889"/>
      <c r="G889"/>
      <c r="H889"/>
      <c r="I889"/>
    </row>
    <row r="890" spans="1:9" x14ac:dyDescent="0.25">
      <c r="A890"/>
      <c r="B890"/>
      <c r="C890"/>
      <c r="D890"/>
      <c r="E890"/>
      <c r="G890"/>
      <c r="H890"/>
      <c r="I890"/>
    </row>
    <row r="891" spans="1:9" x14ac:dyDescent="0.25">
      <c r="A891"/>
      <c r="B891"/>
      <c r="C891"/>
      <c r="D891"/>
      <c r="E891"/>
      <c r="G891"/>
      <c r="H891"/>
      <c r="I891"/>
    </row>
    <row r="892" spans="1:9" x14ac:dyDescent="0.25">
      <c r="A892"/>
      <c r="B892"/>
      <c r="C892"/>
      <c r="D892"/>
      <c r="E892"/>
      <c r="G892"/>
      <c r="H892"/>
      <c r="I892"/>
    </row>
    <row r="893" spans="1:9" x14ac:dyDescent="0.25">
      <c r="A893"/>
      <c r="B893"/>
      <c r="C893"/>
      <c r="D893"/>
      <c r="E893"/>
      <c r="G893"/>
      <c r="H893"/>
      <c r="I893"/>
    </row>
    <row r="894" spans="1:9" x14ac:dyDescent="0.25">
      <c r="A894"/>
      <c r="B894"/>
      <c r="C894"/>
      <c r="D894"/>
      <c r="E894"/>
      <c r="G894"/>
      <c r="H894"/>
      <c r="I894"/>
    </row>
    <row r="895" spans="1:9" x14ac:dyDescent="0.25">
      <c r="A895"/>
      <c r="B895"/>
      <c r="C895"/>
      <c r="D895"/>
      <c r="E895"/>
      <c r="G895"/>
      <c r="H895"/>
      <c r="I895"/>
    </row>
    <row r="896" spans="1:9" x14ac:dyDescent="0.25">
      <c r="A896"/>
      <c r="B896"/>
      <c r="C896"/>
      <c r="D896"/>
      <c r="E896"/>
      <c r="G896"/>
      <c r="H896"/>
      <c r="I896"/>
    </row>
    <row r="897" spans="1:9" x14ac:dyDescent="0.25">
      <c r="A897"/>
      <c r="B897"/>
      <c r="C897"/>
      <c r="D897"/>
      <c r="E897"/>
      <c r="G897"/>
      <c r="H897"/>
      <c r="I897"/>
    </row>
    <row r="898" spans="1:9" x14ac:dyDescent="0.25">
      <c r="A898"/>
      <c r="B898"/>
      <c r="C898"/>
      <c r="D898"/>
      <c r="E898"/>
      <c r="G898"/>
      <c r="H898"/>
      <c r="I898"/>
    </row>
    <row r="899" spans="1:9" x14ac:dyDescent="0.25">
      <c r="A899"/>
      <c r="B899"/>
      <c r="C899"/>
      <c r="D899"/>
      <c r="E899"/>
      <c r="G899"/>
      <c r="H899"/>
      <c r="I899"/>
    </row>
    <row r="900" spans="1:9" x14ac:dyDescent="0.25">
      <c r="A900"/>
      <c r="B900"/>
      <c r="C900"/>
      <c r="D900"/>
      <c r="E900"/>
      <c r="G900"/>
      <c r="H900"/>
      <c r="I900"/>
    </row>
    <row r="901" spans="1:9" x14ac:dyDescent="0.25">
      <c r="A901"/>
      <c r="B901"/>
      <c r="C901"/>
      <c r="D901"/>
      <c r="E901"/>
      <c r="G901"/>
      <c r="H901"/>
      <c r="I901"/>
    </row>
    <row r="902" spans="1:9" x14ac:dyDescent="0.25">
      <c r="A902"/>
      <c r="B902"/>
      <c r="C902"/>
      <c r="D902"/>
      <c r="E902"/>
      <c r="G902"/>
      <c r="H902"/>
      <c r="I902"/>
    </row>
    <row r="903" spans="1:9" x14ac:dyDescent="0.25">
      <c r="A903"/>
      <c r="B903"/>
      <c r="C903"/>
      <c r="D903"/>
      <c r="E903"/>
      <c r="G903"/>
      <c r="H903"/>
      <c r="I903"/>
    </row>
    <row r="904" spans="1:9" x14ac:dyDescent="0.25">
      <c r="A904"/>
      <c r="B904"/>
      <c r="C904"/>
      <c r="D904"/>
      <c r="E904"/>
      <c r="G904"/>
      <c r="H904"/>
      <c r="I904"/>
    </row>
    <row r="905" spans="1:9" x14ac:dyDescent="0.25">
      <c r="A905"/>
      <c r="B905"/>
      <c r="C905"/>
      <c r="D905"/>
      <c r="E905"/>
      <c r="G905"/>
      <c r="H905"/>
      <c r="I905"/>
    </row>
    <row r="906" spans="1:9" x14ac:dyDescent="0.25">
      <c r="A906"/>
      <c r="B906"/>
      <c r="C906"/>
      <c r="D906"/>
      <c r="E906"/>
      <c r="G906"/>
      <c r="H906"/>
      <c r="I906"/>
    </row>
    <row r="907" spans="1:9" x14ac:dyDescent="0.25">
      <c r="A907"/>
      <c r="B907"/>
      <c r="C907"/>
      <c r="D907"/>
      <c r="E907"/>
      <c r="G907"/>
      <c r="H907"/>
      <c r="I907"/>
    </row>
    <row r="908" spans="1:9" x14ac:dyDescent="0.25">
      <c r="A908"/>
      <c r="B908"/>
      <c r="C908"/>
      <c r="D908"/>
      <c r="E908"/>
      <c r="G908"/>
      <c r="H908"/>
      <c r="I908"/>
    </row>
    <row r="909" spans="1:9" x14ac:dyDescent="0.25">
      <c r="A909"/>
      <c r="B909"/>
      <c r="C909"/>
      <c r="D909"/>
      <c r="E909"/>
      <c r="G909"/>
      <c r="H909"/>
      <c r="I909"/>
    </row>
    <row r="910" spans="1:9" x14ac:dyDescent="0.25">
      <c r="A910"/>
      <c r="B910"/>
      <c r="C910"/>
      <c r="D910"/>
      <c r="E910"/>
      <c r="G910"/>
      <c r="H910"/>
      <c r="I910"/>
    </row>
    <row r="911" spans="1:9" x14ac:dyDescent="0.25">
      <c r="A911"/>
      <c r="B911"/>
      <c r="C911"/>
      <c r="D911"/>
      <c r="E911"/>
      <c r="G911"/>
      <c r="H911"/>
      <c r="I911"/>
    </row>
    <row r="912" spans="1:9" x14ac:dyDescent="0.25">
      <c r="A912"/>
      <c r="B912"/>
      <c r="C912"/>
      <c r="D912"/>
      <c r="E912"/>
      <c r="G912"/>
      <c r="H912"/>
      <c r="I912"/>
    </row>
    <row r="913" spans="1:9" x14ac:dyDescent="0.25">
      <c r="A913"/>
      <c r="B913"/>
      <c r="C913"/>
      <c r="D913"/>
      <c r="E913"/>
      <c r="G913"/>
      <c r="H913"/>
      <c r="I913"/>
    </row>
    <row r="914" spans="1:9" x14ac:dyDescent="0.25">
      <c r="A914"/>
      <c r="B914"/>
      <c r="C914"/>
      <c r="D914"/>
      <c r="E914"/>
      <c r="G914"/>
      <c r="H914"/>
      <c r="I914"/>
    </row>
    <row r="915" spans="1:9" x14ac:dyDescent="0.25">
      <c r="A915"/>
      <c r="B915"/>
      <c r="C915"/>
      <c r="D915"/>
      <c r="E915"/>
      <c r="G915"/>
      <c r="H915"/>
      <c r="I915"/>
    </row>
    <row r="916" spans="1:9" x14ac:dyDescent="0.25">
      <c r="A916"/>
      <c r="B916"/>
      <c r="C916"/>
      <c r="D916"/>
      <c r="E916"/>
      <c r="G916"/>
      <c r="H916"/>
      <c r="I916"/>
    </row>
    <row r="917" spans="1:9" x14ac:dyDescent="0.25">
      <c r="A917"/>
      <c r="B917"/>
      <c r="C917"/>
      <c r="D917"/>
      <c r="E917"/>
      <c r="G917"/>
      <c r="H917"/>
      <c r="I917"/>
    </row>
    <row r="918" spans="1:9" x14ac:dyDescent="0.25">
      <c r="A918"/>
      <c r="B918"/>
      <c r="C918"/>
      <c r="D918"/>
      <c r="E918"/>
      <c r="G918"/>
      <c r="H918"/>
      <c r="I918"/>
    </row>
    <row r="919" spans="1:9" x14ac:dyDescent="0.25">
      <c r="A919"/>
      <c r="B919"/>
      <c r="C919"/>
      <c r="D919"/>
      <c r="E919"/>
      <c r="G919"/>
      <c r="H919"/>
      <c r="I919"/>
    </row>
    <row r="920" spans="1:9" x14ac:dyDescent="0.25">
      <c r="A920"/>
      <c r="B920"/>
      <c r="C920"/>
      <c r="D920"/>
      <c r="E920"/>
      <c r="G920"/>
      <c r="H920"/>
      <c r="I920"/>
    </row>
    <row r="921" spans="1:9" x14ac:dyDescent="0.25">
      <c r="A921"/>
      <c r="B921"/>
      <c r="C921"/>
      <c r="D921"/>
      <c r="E921"/>
      <c r="G921"/>
      <c r="H921"/>
      <c r="I921"/>
    </row>
    <row r="922" spans="1:9" x14ac:dyDescent="0.25">
      <c r="A922"/>
      <c r="B922"/>
      <c r="C922"/>
      <c r="D922"/>
      <c r="E922"/>
      <c r="G922"/>
      <c r="H922"/>
      <c r="I922"/>
    </row>
    <row r="923" spans="1:9" x14ac:dyDescent="0.25">
      <c r="A923"/>
      <c r="B923"/>
      <c r="C923"/>
      <c r="D923"/>
      <c r="E923"/>
      <c r="G923"/>
      <c r="H923"/>
      <c r="I923"/>
    </row>
    <row r="924" spans="1:9" x14ac:dyDescent="0.25">
      <c r="A924"/>
      <c r="B924"/>
      <c r="C924"/>
      <c r="D924"/>
      <c r="E924"/>
      <c r="G924"/>
      <c r="H924"/>
      <c r="I924"/>
    </row>
    <row r="925" spans="1:9" x14ac:dyDescent="0.25">
      <c r="A925"/>
      <c r="B925"/>
      <c r="C925"/>
      <c r="D925"/>
      <c r="E925"/>
      <c r="G925"/>
      <c r="H925"/>
      <c r="I925"/>
    </row>
    <row r="926" spans="1:9" x14ac:dyDescent="0.25">
      <c r="A926"/>
      <c r="B926"/>
      <c r="C926"/>
      <c r="D926"/>
      <c r="E926"/>
      <c r="G926"/>
      <c r="H926"/>
      <c r="I926"/>
    </row>
    <row r="927" spans="1:9" x14ac:dyDescent="0.25">
      <c r="A927"/>
      <c r="B927"/>
      <c r="C927"/>
      <c r="D927"/>
      <c r="E927"/>
      <c r="G927"/>
      <c r="H927"/>
      <c r="I927"/>
    </row>
    <row r="928" spans="1:9" x14ac:dyDescent="0.25">
      <c r="A928"/>
      <c r="B928"/>
      <c r="C928"/>
      <c r="D928"/>
      <c r="E928"/>
      <c r="G928"/>
      <c r="H928"/>
      <c r="I928"/>
    </row>
    <row r="929" spans="1:9" x14ac:dyDescent="0.25">
      <c r="A929"/>
      <c r="B929"/>
      <c r="C929"/>
      <c r="D929"/>
      <c r="E929"/>
      <c r="G929"/>
      <c r="H929"/>
      <c r="I929"/>
    </row>
    <row r="930" spans="1:9" x14ac:dyDescent="0.25">
      <c r="A930"/>
      <c r="B930"/>
      <c r="C930"/>
      <c r="D930"/>
      <c r="E930"/>
      <c r="G930"/>
      <c r="H930"/>
      <c r="I930"/>
    </row>
    <row r="931" spans="1:9" x14ac:dyDescent="0.25">
      <c r="A931"/>
      <c r="B931"/>
      <c r="C931"/>
      <c r="D931"/>
      <c r="E931"/>
      <c r="G931"/>
      <c r="H931"/>
      <c r="I931"/>
    </row>
    <row r="932" spans="1:9" x14ac:dyDescent="0.25">
      <c r="A932"/>
      <c r="B932"/>
      <c r="C932"/>
      <c r="D932"/>
      <c r="E932"/>
      <c r="G932"/>
      <c r="H932"/>
      <c r="I932"/>
    </row>
    <row r="933" spans="1:9" x14ac:dyDescent="0.25">
      <c r="A933"/>
      <c r="B933"/>
      <c r="C933"/>
      <c r="D933"/>
      <c r="E933"/>
      <c r="G933"/>
      <c r="H933"/>
      <c r="I933"/>
    </row>
    <row r="934" spans="1:9" x14ac:dyDescent="0.25">
      <c r="A934"/>
      <c r="B934"/>
      <c r="C934"/>
      <c r="D934"/>
      <c r="E934"/>
      <c r="G934"/>
      <c r="H934"/>
      <c r="I934"/>
    </row>
    <row r="935" spans="1:9" x14ac:dyDescent="0.25">
      <c r="A935"/>
      <c r="B935"/>
      <c r="C935"/>
      <c r="D935"/>
      <c r="E935"/>
      <c r="G935"/>
      <c r="H935"/>
      <c r="I935"/>
    </row>
    <row r="936" spans="1:9" x14ac:dyDescent="0.25">
      <c r="A936"/>
      <c r="B936"/>
      <c r="C936"/>
      <c r="D936"/>
      <c r="E936"/>
      <c r="G936"/>
      <c r="H936"/>
      <c r="I936"/>
    </row>
    <row r="937" spans="1:9" x14ac:dyDescent="0.25">
      <c r="A937"/>
      <c r="B937"/>
      <c r="C937"/>
      <c r="D937"/>
      <c r="E937"/>
      <c r="G937"/>
      <c r="H937"/>
      <c r="I937"/>
    </row>
    <row r="938" spans="1:9" x14ac:dyDescent="0.25">
      <c r="A938"/>
      <c r="B938"/>
      <c r="C938"/>
      <c r="D938"/>
      <c r="E938"/>
      <c r="G938"/>
      <c r="H938"/>
      <c r="I938"/>
    </row>
    <row r="939" spans="1:9" x14ac:dyDescent="0.25">
      <c r="A939"/>
      <c r="B939"/>
      <c r="C939"/>
      <c r="D939"/>
      <c r="E939"/>
      <c r="G939"/>
      <c r="H939"/>
      <c r="I939"/>
    </row>
    <row r="940" spans="1:9" x14ac:dyDescent="0.25">
      <c r="A940"/>
      <c r="B940"/>
      <c r="C940"/>
      <c r="D940"/>
      <c r="E940"/>
      <c r="G940"/>
      <c r="H940"/>
      <c r="I940"/>
    </row>
    <row r="941" spans="1:9" x14ac:dyDescent="0.25">
      <c r="A941"/>
      <c r="B941"/>
      <c r="C941"/>
      <c r="D941"/>
      <c r="E941"/>
      <c r="G941"/>
      <c r="H941"/>
      <c r="I941"/>
    </row>
    <row r="942" spans="1:9" x14ac:dyDescent="0.25">
      <c r="A942"/>
      <c r="B942"/>
      <c r="C942"/>
      <c r="D942"/>
      <c r="E942"/>
      <c r="G942"/>
      <c r="H942"/>
      <c r="I942"/>
    </row>
    <row r="943" spans="1:9" x14ac:dyDescent="0.25">
      <c r="A943"/>
      <c r="B943"/>
      <c r="C943"/>
      <c r="D943"/>
      <c r="E943"/>
      <c r="G943"/>
      <c r="H943"/>
      <c r="I943"/>
    </row>
    <row r="944" spans="1:9" x14ac:dyDescent="0.25">
      <c r="A944"/>
      <c r="B944"/>
      <c r="C944"/>
      <c r="D944"/>
      <c r="E944"/>
      <c r="G944"/>
      <c r="H944"/>
      <c r="I944"/>
    </row>
    <row r="945" spans="1:9" x14ac:dyDescent="0.25">
      <c r="A945"/>
      <c r="B945"/>
      <c r="C945"/>
      <c r="D945"/>
      <c r="E945"/>
      <c r="G945"/>
      <c r="H945"/>
      <c r="I945"/>
    </row>
    <row r="946" spans="1:9" x14ac:dyDescent="0.25">
      <c r="A946"/>
      <c r="B946"/>
      <c r="C946"/>
      <c r="D946"/>
      <c r="E946"/>
      <c r="G946"/>
      <c r="H946"/>
      <c r="I946"/>
    </row>
    <row r="947" spans="1:9" x14ac:dyDescent="0.25">
      <c r="A947"/>
      <c r="B947"/>
      <c r="C947"/>
      <c r="D947"/>
      <c r="E947"/>
      <c r="G947"/>
      <c r="H947"/>
      <c r="I947"/>
    </row>
    <row r="948" spans="1:9" x14ac:dyDescent="0.25">
      <c r="A948"/>
      <c r="B948"/>
      <c r="C948"/>
      <c r="D948"/>
      <c r="E948"/>
      <c r="G948"/>
      <c r="H948"/>
      <c r="I948"/>
    </row>
    <row r="949" spans="1:9" x14ac:dyDescent="0.25">
      <c r="A949"/>
      <c r="B949"/>
      <c r="C949"/>
      <c r="D949"/>
      <c r="E949"/>
      <c r="G949"/>
      <c r="H949"/>
      <c r="I949"/>
    </row>
    <row r="950" spans="1:9" x14ac:dyDescent="0.25">
      <c r="A950"/>
      <c r="B950"/>
      <c r="C950"/>
      <c r="D950"/>
      <c r="E950"/>
      <c r="G950"/>
      <c r="H950"/>
      <c r="I950"/>
    </row>
    <row r="951" spans="1:9" x14ac:dyDescent="0.25">
      <c r="A951"/>
      <c r="B951"/>
      <c r="C951"/>
      <c r="D951"/>
      <c r="E951"/>
      <c r="G951"/>
      <c r="H951"/>
      <c r="I951"/>
    </row>
    <row r="952" spans="1:9" x14ac:dyDescent="0.25">
      <c r="A952"/>
      <c r="B952"/>
      <c r="C952"/>
      <c r="D952"/>
      <c r="E952"/>
      <c r="G952"/>
      <c r="H952"/>
      <c r="I952"/>
    </row>
    <row r="953" spans="1:9" x14ac:dyDescent="0.25">
      <c r="A953"/>
      <c r="B953"/>
      <c r="C953"/>
      <c r="D953"/>
      <c r="E953"/>
      <c r="G953"/>
      <c r="H953"/>
      <c r="I953"/>
    </row>
    <row r="954" spans="1:9" x14ac:dyDescent="0.25">
      <c r="A954"/>
      <c r="B954"/>
      <c r="C954"/>
      <c r="D954"/>
      <c r="E954"/>
      <c r="G954"/>
      <c r="H954"/>
      <c r="I954"/>
    </row>
    <row r="955" spans="1:9" x14ac:dyDescent="0.25">
      <c r="A955"/>
      <c r="B955"/>
      <c r="C955"/>
      <c r="D955"/>
      <c r="E955"/>
      <c r="G955"/>
      <c r="H955"/>
      <c r="I955"/>
    </row>
    <row r="956" spans="1:9" x14ac:dyDescent="0.25">
      <c r="A956"/>
      <c r="B956"/>
      <c r="C956"/>
      <c r="D956"/>
      <c r="E956"/>
      <c r="G956"/>
      <c r="H956"/>
      <c r="I956"/>
    </row>
    <row r="957" spans="1:9" x14ac:dyDescent="0.25">
      <c r="A957"/>
      <c r="B957"/>
      <c r="C957"/>
      <c r="D957"/>
      <c r="E957"/>
      <c r="G957"/>
      <c r="H957"/>
      <c r="I957"/>
    </row>
    <row r="958" spans="1:9" x14ac:dyDescent="0.25">
      <c r="A958"/>
      <c r="B958"/>
      <c r="C958"/>
      <c r="D958"/>
      <c r="E958"/>
      <c r="G958"/>
      <c r="H958"/>
      <c r="I958"/>
    </row>
    <row r="959" spans="1:9" x14ac:dyDescent="0.25">
      <c r="A959"/>
      <c r="B959"/>
      <c r="C959"/>
      <c r="D959"/>
      <c r="E959"/>
      <c r="G959"/>
      <c r="H959"/>
      <c r="I959"/>
    </row>
    <row r="960" spans="1:9" x14ac:dyDescent="0.25">
      <c r="A960"/>
      <c r="B960"/>
      <c r="C960"/>
      <c r="D960"/>
      <c r="E960"/>
      <c r="G960"/>
      <c r="H960"/>
      <c r="I960"/>
    </row>
    <row r="961" spans="1:9" x14ac:dyDescent="0.25">
      <c r="A961"/>
      <c r="B961"/>
      <c r="C961"/>
      <c r="D961"/>
      <c r="E961"/>
      <c r="G961"/>
      <c r="H961"/>
      <c r="I961"/>
    </row>
    <row r="962" spans="1:9" x14ac:dyDescent="0.25">
      <c r="A962"/>
      <c r="B962"/>
      <c r="C962"/>
      <c r="D962"/>
      <c r="E962"/>
      <c r="G962"/>
      <c r="H962"/>
      <c r="I962"/>
    </row>
    <row r="963" spans="1:9" x14ac:dyDescent="0.25">
      <c r="A963"/>
      <c r="B963"/>
      <c r="C963"/>
      <c r="D963"/>
      <c r="E963"/>
      <c r="G963"/>
      <c r="H963"/>
      <c r="I963"/>
    </row>
    <row r="964" spans="1:9" x14ac:dyDescent="0.25">
      <c r="A964"/>
      <c r="B964"/>
      <c r="C964"/>
      <c r="D964"/>
      <c r="E964"/>
      <c r="G964"/>
      <c r="H964"/>
      <c r="I964"/>
    </row>
    <row r="965" spans="1:9" x14ac:dyDescent="0.25">
      <c r="A965"/>
      <c r="B965"/>
      <c r="C965"/>
      <c r="D965"/>
      <c r="E965"/>
      <c r="G965"/>
      <c r="H965"/>
      <c r="I965"/>
    </row>
    <row r="966" spans="1:9" x14ac:dyDescent="0.25">
      <c r="A966"/>
      <c r="B966"/>
      <c r="C966"/>
      <c r="D966"/>
      <c r="E966"/>
      <c r="G966"/>
      <c r="H966"/>
      <c r="I966"/>
    </row>
    <row r="967" spans="1:9" x14ac:dyDescent="0.25">
      <c r="A967"/>
      <c r="B967"/>
      <c r="C967"/>
      <c r="D967"/>
      <c r="E967"/>
      <c r="G967"/>
      <c r="H967"/>
      <c r="I967"/>
    </row>
    <row r="968" spans="1:9" x14ac:dyDescent="0.25">
      <c r="A968"/>
      <c r="B968"/>
      <c r="C968"/>
      <c r="D968"/>
      <c r="E968"/>
      <c r="G968"/>
      <c r="H968"/>
      <c r="I968"/>
    </row>
    <row r="969" spans="1:9" x14ac:dyDescent="0.25">
      <c r="A969"/>
      <c r="B969"/>
      <c r="C969"/>
      <c r="D969"/>
      <c r="E969"/>
      <c r="G969"/>
      <c r="H969"/>
      <c r="I969"/>
    </row>
    <row r="970" spans="1:9" x14ac:dyDescent="0.25">
      <c r="A970"/>
      <c r="B970"/>
      <c r="C970"/>
      <c r="D970"/>
      <c r="E970"/>
      <c r="G970"/>
      <c r="H970"/>
      <c r="I970"/>
    </row>
    <row r="971" spans="1:9" x14ac:dyDescent="0.25">
      <c r="A971"/>
      <c r="B971"/>
      <c r="C971"/>
      <c r="D971"/>
      <c r="E971"/>
      <c r="G971"/>
      <c r="H971"/>
      <c r="I971"/>
    </row>
    <row r="972" spans="1:9" x14ac:dyDescent="0.25">
      <c r="A972"/>
      <c r="B972"/>
      <c r="C972"/>
      <c r="D972"/>
      <c r="E972"/>
      <c r="G972"/>
      <c r="H972"/>
      <c r="I972"/>
    </row>
    <row r="973" spans="1:9" x14ac:dyDescent="0.25">
      <c r="A973"/>
      <c r="B973"/>
      <c r="C973"/>
      <c r="D973"/>
      <c r="E973"/>
      <c r="G973"/>
      <c r="H973"/>
      <c r="I973"/>
    </row>
    <row r="974" spans="1:9" x14ac:dyDescent="0.25">
      <c r="A974"/>
      <c r="B974"/>
      <c r="C974"/>
      <c r="D974"/>
      <c r="E974"/>
      <c r="G974"/>
      <c r="H974"/>
      <c r="I974"/>
    </row>
    <row r="975" spans="1:9" x14ac:dyDescent="0.25">
      <c r="A975"/>
      <c r="B975"/>
      <c r="C975"/>
      <c r="D975"/>
      <c r="E975"/>
      <c r="G975"/>
      <c r="H975"/>
      <c r="I975"/>
    </row>
    <row r="976" spans="1:9" x14ac:dyDescent="0.25">
      <c r="A976"/>
      <c r="B976"/>
      <c r="C976"/>
      <c r="D976"/>
      <c r="E976"/>
      <c r="G976"/>
      <c r="H976"/>
      <c r="I976"/>
    </row>
    <row r="977" spans="1:9" x14ac:dyDescent="0.25">
      <c r="A977"/>
      <c r="B977"/>
      <c r="C977"/>
      <c r="D977"/>
      <c r="E977"/>
      <c r="G977"/>
      <c r="H977"/>
      <c r="I977"/>
    </row>
    <row r="978" spans="1:9" x14ac:dyDescent="0.25">
      <c r="A978"/>
      <c r="B978"/>
      <c r="C978"/>
      <c r="D978"/>
      <c r="E978"/>
      <c r="G978"/>
      <c r="H978"/>
      <c r="I978"/>
    </row>
    <row r="979" spans="1:9" x14ac:dyDescent="0.25">
      <c r="A979"/>
      <c r="B979"/>
      <c r="C979"/>
      <c r="D979"/>
      <c r="E979"/>
      <c r="G979"/>
      <c r="H979"/>
      <c r="I979"/>
    </row>
    <row r="980" spans="1:9" x14ac:dyDescent="0.25">
      <c r="A980"/>
      <c r="B980"/>
      <c r="C980"/>
      <c r="D980"/>
      <c r="E980"/>
      <c r="G980"/>
      <c r="H980"/>
      <c r="I980"/>
    </row>
    <row r="981" spans="1:9" x14ac:dyDescent="0.25">
      <c r="A981"/>
      <c r="B981"/>
      <c r="C981"/>
      <c r="D981"/>
      <c r="E981"/>
      <c r="G981"/>
      <c r="H981"/>
      <c r="I981"/>
    </row>
    <row r="982" spans="1:9" x14ac:dyDescent="0.25">
      <c r="A982"/>
      <c r="B982"/>
      <c r="C982"/>
      <c r="D982"/>
      <c r="E982"/>
      <c r="G982"/>
      <c r="H982"/>
      <c r="I982"/>
    </row>
    <row r="983" spans="1:9" x14ac:dyDescent="0.25">
      <c r="A983"/>
      <c r="B983"/>
      <c r="C983"/>
      <c r="D983"/>
      <c r="E983"/>
      <c r="G983"/>
      <c r="H983"/>
      <c r="I983"/>
    </row>
    <row r="984" spans="1:9" x14ac:dyDescent="0.25">
      <c r="A984"/>
      <c r="B984"/>
      <c r="C984"/>
      <c r="D984"/>
      <c r="E984"/>
      <c r="G984"/>
      <c r="H984"/>
      <c r="I984"/>
    </row>
    <row r="985" spans="1:9" x14ac:dyDescent="0.25">
      <c r="A985"/>
      <c r="B985"/>
      <c r="C985"/>
      <c r="D985"/>
      <c r="E985"/>
      <c r="G985"/>
      <c r="H985"/>
      <c r="I985"/>
    </row>
    <row r="986" spans="1:9" x14ac:dyDescent="0.25">
      <c r="A986"/>
      <c r="B986"/>
      <c r="C986"/>
      <c r="D986"/>
      <c r="E986"/>
      <c r="G986"/>
      <c r="H986"/>
      <c r="I986"/>
    </row>
    <row r="987" spans="1:9" x14ac:dyDescent="0.25">
      <c r="A987"/>
      <c r="B987"/>
      <c r="C987"/>
      <c r="D987"/>
      <c r="E987"/>
      <c r="G987"/>
      <c r="H987"/>
      <c r="I987"/>
    </row>
    <row r="988" spans="1:9" x14ac:dyDescent="0.25">
      <c r="A988"/>
      <c r="B988"/>
      <c r="C988"/>
      <c r="D988"/>
      <c r="E988"/>
      <c r="G988"/>
      <c r="H988"/>
      <c r="I988"/>
    </row>
    <row r="989" spans="1:9" x14ac:dyDescent="0.25">
      <c r="A989"/>
      <c r="B989"/>
      <c r="C989"/>
      <c r="D989"/>
      <c r="E989"/>
      <c r="G989"/>
      <c r="H989"/>
      <c r="I989"/>
    </row>
    <row r="990" spans="1:9" x14ac:dyDescent="0.25">
      <c r="A990"/>
      <c r="B990"/>
      <c r="C990"/>
      <c r="D990"/>
      <c r="E990"/>
      <c r="G990"/>
      <c r="H990"/>
      <c r="I990"/>
    </row>
    <row r="991" spans="1:9" x14ac:dyDescent="0.25">
      <c r="A991"/>
      <c r="B991"/>
      <c r="C991"/>
      <c r="D991"/>
      <c r="E991"/>
      <c r="G991"/>
      <c r="H991"/>
      <c r="I991"/>
    </row>
    <row r="992" spans="1:9" x14ac:dyDescent="0.25">
      <c r="A992"/>
      <c r="B992"/>
      <c r="C992"/>
      <c r="D992"/>
      <c r="E992"/>
      <c r="G992"/>
      <c r="H992"/>
      <c r="I992"/>
    </row>
    <row r="993" spans="1:9" x14ac:dyDescent="0.25">
      <c r="A993"/>
      <c r="B993"/>
      <c r="C993"/>
      <c r="D993"/>
      <c r="E993"/>
      <c r="G993"/>
      <c r="H993"/>
      <c r="I993"/>
    </row>
    <row r="994" spans="1:9" x14ac:dyDescent="0.25">
      <c r="A994"/>
      <c r="B994"/>
      <c r="C994"/>
      <c r="D994"/>
      <c r="E994"/>
      <c r="G994"/>
      <c r="H994"/>
      <c r="I994"/>
    </row>
    <row r="995" spans="1:9" x14ac:dyDescent="0.25">
      <c r="A995"/>
      <c r="B995"/>
      <c r="C995"/>
      <c r="D995"/>
      <c r="E995"/>
      <c r="G995"/>
      <c r="H995"/>
      <c r="I995"/>
    </row>
    <row r="996" spans="1:9" x14ac:dyDescent="0.25">
      <c r="A996"/>
      <c r="B996"/>
      <c r="C996"/>
      <c r="D996"/>
      <c r="E996"/>
      <c r="G996"/>
      <c r="H996"/>
      <c r="I996"/>
    </row>
    <row r="997" spans="1:9" x14ac:dyDescent="0.25">
      <c r="A997"/>
      <c r="B997"/>
      <c r="C997"/>
      <c r="D997"/>
      <c r="E997"/>
      <c r="G997"/>
      <c r="H997"/>
      <c r="I997"/>
    </row>
    <row r="998" spans="1:9" x14ac:dyDescent="0.25">
      <c r="A998"/>
      <c r="B998"/>
      <c r="C998"/>
      <c r="D998"/>
      <c r="E998"/>
      <c r="G998"/>
      <c r="H998"/>
      <c r="I998"/>
    </row>
    <row r="999" spans="1:9" x14ac:dyDescent="0.25">
      <c r="A999"/>
      <c r="B999"/>
      <c r="C999"/>
      <c r="D999"/>
      <c r="E999"/>
      <c r="G999"/>
      <c r="H999"/>
      <c r="I999"/>
    </row>
    <row r="1000" spans="1:9" x14ac:dyDescent="0.25">
      <c r="A1000"/>
      <c r="B1000"/>
      <c r="C1000"/>
      <c r="D1000"/>
      <c r="E1000"/>
      <c r="G1000"/>
      <c r="H1000"/>
      <c r="I1000"/>
    </row>
    <row r="1001" spans="1:9" x14ac:dyDescent="0.25">
      <c r="A1001"/>
      <c r="B1001"/>
      <c r="C1001"/>
      <c r="D1001"/>
      <c r="E1001"/>
      <c r="G1001"/>
      <c r="H1001"/>
      <c r="I1001"/>
    </row>
    <row r="1002" spans="1:9" x14ac:dyDescent="0.25">
      <c r="A1002"/>
      <c r="B1002"/>
      <c r="C1002"/>
      <c r="D1002"/>
      <c r="E1002"/>
      <c r="G1002"/>
      <c r="H1002"/>
      <c r="I1002"/>
    </row>
    <row r="1003" spans="1:9" x14ac:dyDescent="0.25">
      <c r="A1003"/>
      <c r="B1003"/>
      <c r="C1003"/>
      <c r="D1003"/>
      <c r="E1003"/>
      <c r="G1003"/>
      <c r="H1003"/>
      <c r="I1003"/>
    </row>
    <row r="1004" spans="1:9" x14ac:dyDescent="0.25">
      <c r="A1004"/>
      <c r="B1004"/>
      <c r="C1004"/>
      <c r="D1004"/>
      <c r="E1004"/>
      <c r="G1004"/>
      <c r="H1004"/>
      <c r="I1004"/>
    </row>
    <row r="1005" spans="1:9" x14ac:dyDescent="0.25">
      <c r="A1005"/>
      <c r="B1005"/>
      <c r="C1005"/>
      <c r="D1005"/>
      <c r="E1005"/>
      <c r="G1005"/>
      <c r="H1005"/>
      <c r="I1005"/>
    </row>
    <row r="1006" spans="1:9" x14ac:dyDescent="0.25">
      <c r="A1006"/>
      <c r="B1006"/>
      <c r="C1006"/>
      <c r="D1006"/>
      <c r="E1006"/>
      <c r="G1006"/>
      <c r="H1006"/>
      <c r="I1006"/>
    </row>
    <row r="1007" spans="1:9" x14ac:dyDescent="0.25">
      <c r="A1007"/>
      <c r="B1007"/>
      <c r="C1007"/>
      <c r="D1007"/>
      <c r="E1007"/>
      <c r="G1007"/>
      <c r="H1007"/>
      <c r="I1007"/>
    </row>
    <row r="1008" spans="1:9" x14ac:dyDescent="0.25">
      <c r="A1008"/>
      <c r="B1008"/>
      <c r="C1008"/>
      <c r="D1008"/>
      <c r="E1008"/>
      <c r="G1008"/>
      <c r="H1008"/>
      <c r="I1008"/>
    </row>
    <row r="1009" spans="1:9" x14ac:dyDescent="0.25">
      <c r="A1009"/>
      <c r="B1009"/>
      <c r="C1009"/>
      <c r="D1009"/>
      <c r="E1009"/>
      <c r="G1009"/>
      <c r="H1009"/>
      <c r="I1009"/>
    </row>
    <row r="1010" spans="1:9" x14ac:dyDescent="0.25">
      <c r="A1010"/>
      <c r="B1010"/>
      <c r="C1010"/>
      <c r="D1010"/>
      <c r="E1010"/>
      <c r="G1010"/>
      <c r="H1010"/>
      <c r="I1010"/>
    </row>
    <row r="1011" spans="1:9" x14ac:dyDescent="0.25">
      <c r="A1011"/>
      <c r="B1011"/>
      <c r="C1011"/>
      <c r="D1011"/>
      <c r="E1011"/>
      <c r="G1011"/>
      <c r="H1011"/>
      <c r="I1011"/>
    </row>
    <row r="1012" spans="1:9" x14ac:dyDescent="0.25">
      <c r="A1012"/>
      <c r="B1012"/>
      <c r="C1012"/>
      <c r="D1012"/>
      <c r="E1012"/>
      <c r="G1012"/>
      <c r="H1012"/>
      <c r="I1012"/>
    </row>
    <row r="1013" spans="1:9" x14ac:dyDescent="0.25">
      <c r="A1013"/>
      <c r="B1013"/>
      <c r="C1013"/>
      <c r="D1013"/>
      <c r="E1013"/>
      <c r="G1013"/>
      <c r="H1013"/>
      <c r="I1013"/>
    </row>
    <row r="1014" spans="1:9" x14ac:dyDescent="0.25">
      <c r="A1014"/>
      <c r="B1014"/>
      <c r="C1014"/>
      <c r="D1014"/>
      <c r="E1014"/>
      <c r="G1014"/>
      <c r="H1014"/>
      <c r="I1014"/>
    </row>
    <row r="1015" spans="1:9" x14ac:dyDescent="0.25">
      <c r="A1015"/>
      <c r="B1015"/>
      <c r="C1015"/>
      <c r="D1015"/>
      <c r="E1015"/>
      <c r="G1015"/>
      <c r="H1015"/>
      <c r="I1015"/>
    </row>
    <row r="1016" spans="1:9" x14ac:dyDescent="0.25">
      <c r="A1016"/>
      <c r="B1016"/>
      <c r="C1016"/>
      <c r="D1016"/>
      <c r="E1016"/>
      <c r="G1016"/>
      <c r="H1016"/>
      <c r="I1016"/>
    </row>
    <row r="1017" spans="1:9" x14ac:dyDescent="0.25">
      <c r="A1017"/>
      <c r="B1017"/>
      <c r="C1017"/>
      <c r="D1017"/>
      <c r="E1017"/>
      <c r="G1017"/>
      <c r="H1017"/>
      <c r="I1017"/>
    </row>
    <row r="1018" spans="1:9" x14ac:dyDescent="0.25">
      <c r="A1018"/>
      <c r="B1018"/>
      <c r="C1018"/>
      <c r="D1018"/>
      <c r="E1018"/>
      <c r="G1018"/>
      <c r="H1018"/>
      <c r="I1018"/>
    </row>
    <row r="1019" spans="1:9" x14ac:dyDescent="0.25">
      <c r="A1019"/>
      <c r="B1019"/>
      <c r="C1019"/>
      <c r="D1019"/>
      <c r="E1019"/>
      <c r="G1019"/>
      <c r="H1019"/>
      <c r="I1019"/>
    </row>
    <row r="1020" spans="1:9" x14ac:dyDescent="0.25">
      <c r="A1020"/>
      <c r="B1020"/>
      <c r="C1020"/>
      <c r="D1020"/>
      <c r="E1020"/>
      <c r="G1020"/>
      <c r="H1020"/>
      <c r="I1020"/>
    </row>
    <row r="1021" spans="1:9" x14ac:dyDescent="0.25">
      <c r="A1021"/>
      <c r="B1021"/>
      <c r="C1021"/>
      <c r="D1021"/>
      <c r="E1021"/>
      <c r="G1021"/>
      <c r="H1021"/>
      <c r="I1021"/>
    </row>
    <row r="1022" spans="1:9" x14ac:dyDescent="0.25">
      <c r="A1022"/>
      <c r="B1022"/>
      <c r="C1022"/>
      <c r="D1022"/>
      <c r="E1022"/>
      <c r="G1022"/>
      <c r="H1022"/>
      <c r="I1022"/>
    </row>
    <row r="1023" spans="1:9" x14ac:dyDescent="0.25">
      <c r="A1023"/>
      <c r="B1023"/>
      <c r="C1023"/>
      <c r="D1023"/>
      <c r="E1023"/>
      <c r="G1023"/>
      <c r="H1023"/>
      <c r="I1023"/>
    </row>
    <row r="1024" spans="1:9" x14ac:dyDescent="0.25">
      <c r="A1024"/>
      <c r="B1024"/>
      <c r="C1024"/>
      <c r="D1024"/>
      <c r="E1024"/>
      <c r="G1024"/>
      <c r="H1024"/>
      <c r="I1024"/>
    </row>
    <row r="1025" spans="1:9" x14ac:dyDescent="0.25">
      <c r="A1025"/>
      <c r="B1025"/>
      <c r="C1025"/>
      <c r="D1025"/>
      <c r="E1025"/>
      <c r="G1025"/>
      <c r="H1025"/>
      <c r="I1025"/>
    </row>
    <row r="1026" spans="1:9" x14ac:dyDescent="0.25">
      <c r="A1026"/>
      <c r="B1026"/>
      <c r="C1026"/>
      <c r="D1026"/>
      <c r="E1026"/>
      <c r="G1026"/>
      <c r="H1026"/>
      <c r="I1026"/>
    </row>
    <row r="1027" spans="1:9" x14ac:dyDescent="0.25">
      <c r="A1027"/>
      <c r="B1027"/>
      <c r="C1027"/>
      <c r="D1027"/>
      <c r="E1027"/>
      <c r="G1027"/>
      <c r="H1027"/>
      <c r="I1027"/>
    </row>
    <row r="1028" spans="1:9" x14ac:dyDescent="0.25">
      <c r="A1028"/>
      <c r="B1028"/>
      <c r="C1028"/>
      <c r="D1028"/>
      <c r="E1028"/>
      <c r="G1028"/>
      <c r="H1028"/>
      <c r="I1028"/>
    </row>
    <row r="1029" spans="1:9" x14ac:dyDescent="0.25">
      <c r="A1029"/>
      <c r="B1029"/>
      <c r="C1029"/>
      <c r="D1029"/>
      <c r="E1029"/>
      <c r="G1029"/>
      <c r="H1029"/>
      <c r="I1029"/>
    </row>
    <row r="1030" spans="1:9" x14ac:dyDescent="0.25">
      <c r="A1030"/>
      <c r="B1030"/>
      <c r="C1030"/>
      <c r="D1030"/>
      <c r="E1030"/>
      <c r="G1030"/>
      <c r="H1030"/>
      <c r="I1030"/>
    </row>
    <row r="1031" spans="1:9" x14ac:dyDescent="0.25">
      <c r="A10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RAGIONERIA</vt:lpstr>
      <vt:lpstr>RETTE SOCIALE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Michetti Sabrina</dc:creator>
  <cp:lastModifiedBy>Michetti Sabrina</cp:lastModifiedBy>
  <dcterms:created xsi:type="dcterms:W3CDTF">2022-04-21T07:25:26Z</dcterms:created>
  <dcterms:modified xsi:type="dcterms:W3CDTF">2022-04-21T11:30:15Z</dcterms:modified>
</cp:coreProperties>
</file>